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550" windowHeight="8505" activeTab="0"/>
  </bookViews>
  <sheets>
    <sheet name="和歌山市、紀北 " sheetId="1" r:id="rId1"/>
    <sheet name="紀南 (2)" sheetId="2" r:id="rId2"/>
  </sheets>
  <definedNames/>
  <calcPr fullCalcOnLoad="1"/>
</workbook>
</file>

<file path=xl/sharedStrings.xml><?xml version="1.0" encoding="utf-8"?>
<sst xmlns="http://schemas.openxmlformats.org/spreadsheetml/2006/main" count="391" uniqueCount="225">
  <si>
    <t>読        売</t>
  </si>
  <si>
    <t>朝        日</t>
  </si>
  <si>
    <t>毎        日</t>
  </si>
  <si>
    <t>サ  ン  ケ  イ</t>
  </si>
  <si>
    <t>和 歌 山 県 下</t>
  </si>
  <si>
    <t>地    区</t>
  </si>
  <si>
    <t>部 数</t>
  </si>
  <si>
    <t>加  太</t>
  </si>
  <si>
    <t>加太</t>
  </si>
  <si>
    <t>河西・古屋</t>
  </si>
  <si>
    <t>紀三井寺</t>
  </si>
  <si>
    <t>東高松</t>
  </si>
  <si>
    <t>城東</t>
  </si>
  <si>
    <t>四ケ郷</t>
  </si>
  <si>
    <t>布施屋</t>
  </si>
  <si>
    <t>合  計</t>
  </si>
  <si>
    <t>岩出西</t>
  </si>
  <si>
    <t>岩出東</t>
  </si>
  <si>
    <t>岩出</t>
  </si>
  <si>
    <t>打田</t>
  </si>
  <si>
    <t>粉河</t>
  </si>
  <si>
    <t>名手</t>
  </si>
  <si>
    <t>麻生津</t>
  </si>
  <si>
    <t>貴志川</t>
  </si>
  <si>
    <t>安楽川</t>
  </si>
  <si>
    <t>笠田</t>
  </si>
  <si>
    <t>高野口</t>
  </si>
  <si>
    <t>九度山</t>
  </si>
  <si>
    <t>高野山</t>
  </si>
  <si>
    <t>橋本西</t>
  </si>
  <si>
    <t>橋本中央</t>
  </si>
  <si>
    <t>橋本</t>
  </si>
  <si>
    <t>橋本ﾆｭｰﾀｳﾝ</t>
  </si>
  <si>
    <t>橋本東(隅田)</t>
  </si>
  <si>
    <t>橋本東</t>
  </si>
  <si>
    <t>紀  北  計</t>
  </si>
  <si>
    <t>年</t>
  </si>
  <si>
    <t>月</t>
  </si>
  <si>
    <t>日</t>
  </si>
  <si>
    <t>曜日</t>
  </si>
  <si>
    <t>配送店数</t>
  </si>
  <si>
    <t>取　　　扱</t>
  </si>
  <si>
    <t>海南</t>
  </si>
  <si>
    <t>海南東</t>
  </si>
  <si>
    <t>海南市</t>
  </si>
  <si>
    <t>野上</t>
  </si>
  <si>
    <t>美里</t>
  </si>
  <si>
    <t>海草郡</t>
  </si>
  <si>
    <t>計　　（3ケ)</t>
  </si>
  <si>
    <t>計　　（2ケ)</t>
  </si>
  <si>
    <t>有田市</t>
  </si>
  <si>
    <t>箕島（宮原）</t>
  </si>
  <si>
    <t>計　　（1ケ)</t>
  </si>
  <si>
    <t>計　　(1ケ)</t>
  </si>
  <si>
    <t>計　　（1ケ）</t>
  </si>
  <si>
    <t>有田郡</t>
  </si>
  <si>
    <t>藤並</t>
  </si>
  <si>
    <t>金屋口</t>
  </si>
  <si>
    <t>湯浅</t>
  </si>
  <si>
    <t>計　　（4ケ)</t>
  </si>
  <si>
    <t>日高</t>
  </si>
  <si>
    <t>印南</t>
  </si>
  <si>
    <t>計　　(4ケ)</t>
  </si>
  <si>
    <t>日高郡</t>
  </si>
  <si>
    <t>由良</t>
  </si>
  <si>
    <t>南部</t>
  </si>
  <si>
    <t>由良</t>
  </si>
  <si>
    <t>計　　（4ケ）</t>
  </si>
  <si>
    <t>御坊市</t>
  </si>
  <si>
    <t>御坊</t>
  </si>
  <si>
    <t>田辺市</t>
  </si>
  <si>
    <t>田辺</t>
  </si>
  <si>
    <t>田辺東</t>
  </si>
  <si>
    <t>田辺西</t>
  </si>
  <si>
    <t>西牟婁郡</t>
  </si>
  <si>
    <t>朝来</t>
  </si>
  <si>
    <t>白浜</t>
  </si>
  <si>
    <t>椿</t>
  </si>
  <si>
    <t>細野口</t>
  </si>
  <si>
    <t>東牟婁郡</t>
  </si>
  <si>
    <t>計　　（6ケ)</t>
  </si>
  <si>
    <t>新宮市</t>
  </si>
  <si>
    <t>紀南計</t>
  </si>
  <si>
    <t>県総計</t>
  </si>
  <si>
    <t>県総計</t>
  </si>
  <si>
    <t>伊都郡</t>
  </si>
  <si>
    <t>橋本市</t>
  </si>
  <si>
    <t>計　　(3ケ)</t>
  </si>
  <si>
    <t>和歌山市</t>
  </si>
  <si>
    <t xml:space="preserve"> (紀ノ川以北)</t>
  </si>
  <si>
    <t>配布枚数</t>
  </si>
  <si>
    <t>(日高含む）</t>
  </si>
  <si>
    <t>河西・松江</t>
  </si>
  <si>
    <t>船         戸</t>
  </si>
  <si>
    <t>計　（3ケ)</t>
  </si>
  <si>
    <t>有 功・六十谷</t>
  </si>
  <si>
    <t>下津(加茂郷）</t>
  </si>
  <si>
    <t>栗栖川</t>
  </si>
  <si>
    <t>計　　（2ケ）</t>
  </si>
  <si>
    <t>紀の川市</t>
  </si>
  <si>
    <t>岩出市</t>
  </si>
  <si>
    <t xml:space="preserve"> (紀ノ川以南)</t>
  </si>
  <si>
    <t>（海南市北部含む）</t>
  </si>
  <si>
    <t>計　　（5ケ）</t>
  </si>
  <si>
    <t>計　　（5ケ)</t>
  </si>
  <si>
    <t>有田中央</t>
  </si>
  <si>
    <t>ふじと台</t>
  </si>
  <si>
    <t>タイトル</t>
  </si>
  <si>
    <t>サ イ ズ</t>
  </si>
  <si>
    <t>みなべ</t>
  </si>
  <si>
    <t>船戸</t>
  </si>
  <si>
    <t>河  西(松江)</t>
  </si>
  <si>
    <t>計（３ヶ）</t>
  </si>
  <si>
    <t>計（４ヶ）</t>
  </si>
  <si>
    <t>手平</t>
  </si>
  <si>
    <t>（日高含む）</t>
  </si>
  <si>
    <t>城山台</t>
  </si>
  <si>
    <t>紀伊(山口・川永)</t>
  </si>
  <si>
    <t xml:space="preserve">請川(本宮) </t>
  </si>
  <si>
    <t xml:space="preserve">本宮(本宮) </t>
  </si>
  <si>
    <t xml:space="preserve">三里(本宮) </t>
  </si>
  <si>
    <t>和歌山東（岡崎･山東）</t>
  </si>
  <si>
    <t>有田川</t>
  </si>
  <si>
    <t>紀伊</t>
  </si>
  <si>
    <t>吉礼駅前</t>
  </si>
  <si>
    <t>周参見（日置含む）</t>
  </si>
  <si>
    <t>江住</t>
  </si>
  <si>
    <t>串本</t>
  </si>
  <si>
    <t>古座</t>
  </si>
  <si>
    <t>新宮西</t>
  </si>
  <si>
    <t>新宮</t>
  </si>
  <si>
    <t>日置</t>
  </si>
  <si>
    <t>周参見</t>
  </si>
  <si>
    <t>江住</t>
  </si>
  <si>
    <t>串本</t>
  </si>
  <si>
    <t>古座</t>
  </si>
  <si>
    <t>下里</t>
  </si>
  <si>
    <t>太地</t>
  </si>
  <si>
    <t>勝浦</t>
  </si>
  <si>
    <t>日置</t>
  </si>
  <si>
    <t>三輪崎</t>
  </si>
  <si>
    <t>古座川</t>
  </si>
  <si>
    <t>有田東</t>
  </si>
  <si>
    <t>わかやま北</t>
  </si>
  <si>
    <t>布施屋</t>
  </si>
  <si>
    <t>河北東(楠見)</t>
  </si>
  <si>
    <t>六十谷</t>
  </si>
  <si>
    <t>高松・西浜</t>
  </si>
  <si>
    <t>四ヶ郷</t>
  </si>
  <si>
    <t>小倉</t>
  </si>
  <si>
    <t>黒　田（太田）</t>
  </si>
  <si>
    <t>(100)</t>
  </si>
  <si>
    <t xml:space="preserve">  当部数表は社団法人ＡＢＣ協会が年２回発行するＡＢＣレポートを参考に50部単位で作成しています。この間、各販売店の部数は常に変動しており、折込作業の関係で販売店の配達部数と異なる場合がございます。</t>
  </si>
  <si>
    <r>
      <t>折込広告部数表</t>
    </r>
    <r>
      <rPr>
        <b/>
        <sz val="28"/>
        <color indexed="8"/>
        <rFont val="ＭＳ Ｐゴシック"/>
        <family val="3"/>
      </rPr>
      <t>(1)</t>
    </r>
  </si>
  <si>
    <r>
      <t xml:space="preserve">わかやま
</t>
    </r>
    <r>
      <rPr>
        <sz val="6"/>
        <color indexed="8"/>
        <rFont val="ＭＳ 明朝"/>
        <family val="1"/>
      </rPr>
      <t>（広瀬・城南・湊・本町）</t>
    </r>
  </si>
  <si>
    <r>
      <t>折込広告部数表</t>
    </r>
    <r>
      <rPr>
        <b/>
        <sz val="28"/>
        <color indexed="8"/>
        <rFont val="ＭＳ Ｐゴシック"/>
        <family val="3"/>
      </rPr>
      <t>(２)</t>
    </r>
  </si>
  <si>
    <r>
      <t>加茂郷</t>
    </r>
    <r>
      <rPr>
        <sz val="12"/>
        <color indexed="8"/>
        <rFont val="ＭＳ 明朝"/>
        <family val="1"/>
      </rPr>
      <t>（下津）</t>
    </r>
  </si>
  <si>
    <r>
      <t>田 　辺</t>
    </r>
    <r>
      <rPr>
        <sz val="9"/>
        <color indexed="8"/>
        <rFont val="ＭＳ 明朝"/>
        <family val="1"/>
      </rPr>
      <t>(朝来含む)</t>
    </r>
  </si>
  <si>
    <r>
      <t>那智勝浦</t>
    </r>
    <r>
      <rPr>
        <sz val="9"/>
        <color indexed="8"/>
        <rFont val="ＭＳ 明朝"/>
        <family val="1"/>
      </rPr>
      <t>(下里･太地)</t>
    </r>
  </si>
  <si>
    <r>
      <t>中日新宮</t>
    </r>
    <r>
      <rPr>
        <sz val="8"/>
        <color indexed="8"/>
        <rFont val="ＭＳ 明朝"/>
        <family val="1"/>
      </rPr>
      <t>(鵜殿含む)</t>
    </r>
    <r>
      <rPr>
        <sz val="6"/>
        <color indexed="8"/>
        <rFont val="ＭＳ 明朝"/>
        <family val="1"/>
      </rPr>
      <t xml:space="preserve"> </t>
    </r>
  </si>
  <si>
    <t>橋本りんかん</t>
  </si>
  <si>
    <t>計（５ヶ）</t>
  </si>
  <si>
    <t>粉 河（名 手）</t>
  </si>
  <si>
    <t>鳴神・和佐</t>
  </si>
  <si>
    <r>
      <t>伏　　虎</t>
    </r>
    <r>
      <rPr>
        <sz val="8"/>
        <color indexed="8"/>
        <rFont val="ＭＳ 明朝"/>
        <family val="1"/>
      </rPr>
      <t>　　　　　　　　　　</t>
    </r>
    <r>
      <rPr>
        <sz val="7"/>
        <color indexed="8"/>
        <rFont val="ＭＳ 明朝"/>
        <family val="1"/>
      </rPr>
      <t>（伏虎・砂山･今福)</t>
    </r>
  </si>
  <si>
    <t>高松（砂山・雄湊）</t>
  </si>
  <si>
    <t>九度山</t>
  </si>
  <si>
    <t>高野山</t>
  </si>
  <si>
    <t>北島・紀ノ川</t>
  </si>
  <si>
    <t>岡崎</t>
  </si>
  <si>
    <t>山東</t>
  </si>
  <si>
    <t>三田・安原</t>
  </si>
  <si>
    <t>計（４ヶ）</t>
  </si>
  <si>
    <t>計（３ヶ）</t>
  </si>
  <si>
    <t>和歌浦・水軒口</t>
  </si>
  <si>
    <r>
      <t>伏　　虎</t>
    </r>
    <r>
      <rPr>
        <sz val="8"/>
        <color indexed="8"/>
        <rFont val="ＭＳ 明朝"/>
        <family val="1"/>
      </rPr>
      <t>　　　　　　　　　　</t>
    </r>
    <r>
      <rPr>
        <sz val="7"/>
        <color indexed="8"/>
        <rFont val="ＭＳ 明朝"/>
        <family val="1"/>
      </rPr>
      <t>（城北・城東･中ノ島)</t>
    </r>
  </si>
  <si>
    <t>湯浅南</t>
  </si>
  <si>
    <t>手平・岡崎</t>
  </si>
  <si>
    <r>
      <t>河北西　　　　　　　</t>
    </r>
    <r>
      <rPr>
        <sz val="7"/>
        <color indexed="8"/>
        <rFont val="ＭＳ 明朝"/>
        <family val="1"/>
      </rPr>
      <t>（島橋・北島・ふじと台）</t>
    </r>
  </si>
  <si>
    <t>太田・鳴神・和佐</t>
  </si>
  <si>
    <t>四ケ郷</t>
  </si>
  <si>
    <r>
      <t>妙 寺</t>
    </r>
    <r>
      <rPr>
        <sz val="8.5"/>
        <color indexed="8"/>
        <rFont val="ＭＳ 明朝"/>
        <family val="1"/>
      </rPr>
      <t>（九度山含む）</t>
    </r>
  </si>
  <si>
    <t>橋本西(高野口)</t>
  </si>
  <si>
    <t>橋本ＮＴ</t>
  </si>
  <si>
    <t>城東・手平</t>
  </si>
  <si>
    <t>計（６ヶ）</t>
  </si>
  <si>
    <t>計（５ヶ）</t>
  </si>
  <si>
    <t>計（５ヶ）</t>
  </si>
  <si>
    <t>計（11ヶ）</t>
  </si>
  <si>
    <t>計（10ヶ）</t>
  </si>
  <si>
    <t>計（２ヶ）</t>
  </si>
  <si>
    <t>計（３ヶ）</t>
  </si>
  <si>
    <t>海南阪井</t>
  </si>
  <si>
    <t>計　　（４ケ）</t>
  </si>
  <si>
    <t>安楽川・竜門</t>
  </si>
  <si>
    <t>計（６ヶ）</t>
  </si>
  <si>
    <t>計（６ヶ）</t>
  </si>
  <si>
    <t>計（６ヶ）</t>
  </si>
  <si>
    <t>津秦・わかやま東</t>
  </si>
  <si>
    <t>岩出</t>
  </si>
  <si>
    <t>計（１ヶ）</t>
  </si>
  <si>
    <r>
      <t>和歌山北</t>
    </r>
    <r>
      <rPr>
        <sz val="8"/>
        <color indexed="8"/>
        <rFont val="ＭＳ 明朝"/>
        <family val="1"/>
      </rPr>
      <t>　　　　　　　　　　</t>
    </r>
    <r>
      <rPr>
        <sz val="7"/>
        <color indexed="8"/>
        <rFont val="ＭＳ 明朝"/>
        <family val="1"/>
      </rPr>
      <t>（島橋・北島・ふじと台)</t>
    </r>
  </si>
  <si>
    <r>
      <rPr>
        <sz val="8.5"/>
        <color indexed="8"/>
        <rFont val="ＭＳ 明朝"/>
        <family val="1"/>
      </rPr>
      <t>和歌山南</t>
    </r>
    <r>
      <rPr>
        <sz val="7"/>
        <color indexed="8"/>
        <rFont val="ＭＳ 明朝"/>
        <family val="1"/>
      </rPr>
      <t>（西高松･和歌浦）</t>
    </r>
  </si>
  <si>
    <t>わかやま北（楠見）</t>
  </si>
  <si>
    <t>紀伊・六十谷</t>
  </si>
  <si>
    <t>かつらぎ</t>
  </si>
  <si>
    <t>(50)</t>
  </si>
  <si>
    <t>楠見・園部</t>
  </si>
  <si>
    <t>城東・本町・中ノ島</t>
  </si>
  <si>
    <t>黒田</t>
  </si>
  <si>
    <t>安原</t>
  </si>
  <si>
    <t>海南・安原</t>
  </si>
  <si>
    <t>計　（４ケ）</t>
  </si>
  <si>
    <t>(150)</t>
  </si>
  <si>
    <t>細野口</t>
  </si>
  <si>
    <t>計　　(2ケ)</t>
  </si>
  <si>
    <t>計　　(7ケ)</t>
  </si>
  <si>
    <t xml:space="preserve">三津野(ＹＳ) </t>
  </si>
  <si>
    <t xml:space="preserve">三津野(ＭＡ) </t>
  </si>
  <si>
    <t>※田辺市の本宮３店と新宮市の三津野2店は、取扱い部数が少なく合売店であるため合計部数(県総計)には含まれていません。また、中日新宮も合計には含まれていません。</t>
  </si>
  <si>
    <r>
      <rPr>
        <sz val="8"/>
        <color indexed="8"/>
        <rFont val="ＭＳ 明朝"/>
        <family val="1"/>
      </rPr>
      <t>和歌浦・水軒・高松　　　　　　　　　</t>
    </r>
    <r>
      <rPr>
        <sz val="7"/>
        <color indexed="8"/>
        <rFont val="ＭＳ 明朝"/>
        <family val="1"/>
      </rPr>
      <t>（吹上・今福)</t>
    </r>
  </si>
  <si>
    <t>湊（雄湊・砂山）</t>
  </si>
  <si>
    <t>(350)</t>
  </si>
  <si>
    <t>黒田・四ヶ郷</t>
  </si>
  <si>
    <t>計（７ヶ）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</si>
</sst>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紀南合計 &quot;#,##0"/>
    <numFmt numFmtId="177" formatCode="&quot;紀南合計&quot;#,##0"/>
    <numFmt numFmtId="178" formatCode="&quot;紀北合計&quot;#,##0"/>
    <numFmt numFmtId="179" formatCode="&quot;紀北合計 &quot;#,##0"/>
    <numFmt numFmtId="180" formatCode="&quot;県総計&quot;#,##0"/>
    <numFmt numFmtId="181" formatCode="&quot;県総計 &quot;#,##0"/>
    <numFmt numFmtId="182" formatCode="0.000"/>
    <numFmt numFmtId="183" formatCode="0.0"/>
    <numFmt numFmtId="184" formatCode="#,##0_ "/>
    <numFmt numFmtId="185" formatCode="#,##0_ ;[Red]\-#,##0\ "/>
    <numFmt numFmtId="186" formatCode="#,##0_);[Red]\(#,##0\)"/>
    <numFmt numFmtId="187" formatCode="#,##0;[Red]#,##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12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b/>
      <sz val="28"/>
      <color indexed="8"/>
      <name val="ＭＳ Ｐ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Arial Narrow"/>
      <family val="2"/>
    </font>
    <font>
      <sz val="11"/>
      <color indexed="8"/>
      <name val="ＭＳ Ｐ明朝"/>
      <family val="1"/>
    </font>
    <font>
      <b/>
      <sz val="28"/>
      <color indexed="8"/>
      <name val="ＭＳ ゴシック"/>
      <family val="3"/>
    </font>
    <font>
      <b/>
      <sz val="20"/>
      <color indexed="8"/>
      <name val="Arial Narrow"/>
      <family val="2"/>
    </font>
    <font>
      <b/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20"/>
      <color indexed="8"/>
      <name val="ＭＳ ゴシック"/>
      <family val="3"/>
    </font>
    <font>
      <b/>
      <sz val="14"/>
      <color indexed="8"/>
      <name val="Arial Narrow"/>
      <family val="2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4"/>
      <color indexed="8"/>
      <name val="ＭＳ Ｐ明朝"/>
      <family val="1"/>
    </font>
    <font>
      <b/>
      <sz val="16"/>
      <color indexed="8"/>
      <name val="ＭＳ 明朝"/>
      <family val="1"/>
    </font>
    <font>
      <sz val="16"/>
      <color indexed="8"/>
      <name val="Arial Narrow"/>
      <family val="2"/>
    </font>
    <font>
      <sz val="16"/>
      <color indexed="8"/>
      <name val="ＭＳ 明朝"/>
      <family val="1"/>
    </font>
    <font>
      <b/>
      <sz val="13"/>
      <color indexed="8"/>
      <name val="ＭＳ ゴシック"/>
      <family val="3"/>
    </font>
    <font>
      <b/>
      <sz val="16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4"/>
      <color indexed="8"/>
      <name val="ＭＳ 明朝"/>
      <family val="1"/>
    </font>
    <font>
      <sz val="16"/>
      <color indexed="8"/>
      <name val="ＭＳ Ｐ明朝"/>
      <family val="1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ゴシック"/>
      <family val="3"/>
    </font>
    <font>
      <b/>
      <sz val="24"/>
      <color indexed="8"/>
      <name val="HGS明朝E"/>
      <family val="1"/>
    </font>
    <font>
      <b/>
      <sz val="16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8"/>
      <name val="ＭＳ 明朝"/>
      <family val="1"/>
    </font>
    <font>
      <sz val="14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Arial Narrow"/>
      <family val="2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28"/>
      <color theme="1"/>
      <name val="ＭＳ ゴシック"/>
      <family val="3"/>
    </font>
    <font>
      <b/>
      <sz val="20"/>
      <color theme="1"/>
      <name val="Arial Narrow"/>
      <family val="2"/>
    </font>
    <font>
      <sz val="12"/>
      <color theme="1"/>
      <name val="ＭＳ 明朝"/>
      <family val="1"/>
    </font>
    <font>
      <b/>
      <sz val="2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20"/>
      <color theme="1"/>
      <name val="ＭＳ ゴシック"/>
      <family val="3"/>
    </font>
    <font>
      <b/>
      <sz val="14"/>
      <color theme="1"/>
      <name val="Arial Narrow"/>
      <family val="2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ＭＳ Ｐゴシック"/>
      <family val="3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ＭＳ Ｐ明朝"/>
      <family val="1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Arial Narrow"/>
      <family val="2"/>
    </font>
    <font>
      <sz val="16"/>
      <color theme="1"/>
      <name val="ＭＳ 明朝"/>
      <family val="1"/>
    </font>
    <font>
      <b/>
      <sz val="13"/>
      <color theme="1"/>
      <name val="ＭＳ ゴシック"/>
      <family val="3"/>
    </font>
    <font>
      <b/>
      <sz val="16"/>
      <color theme="1"/>
      <name val="ＭＳ Ｐ明朝"/>
      <family val="1"/>
    </font>
    <font>
      <sz val="16"/>
      <color theme="1"/>
      <name val="ＭＳ Ｐゴシック"/>
      <family val="3"/>
    </font>
    <font>
      <b/>
      <sz val="14"/>
      <color theme="1"/>
      <name val="ＭＳ 明朝"/>
      <family val="1"/>
    </font>
    <font>
      <sz val="16"/>
      <color theme="1"/>
      <name val="ＭＳ Ｐ明朝"/>
      <family val="1"/>
    </font>
    <font>
      <sz val="9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24"/>
      <color theme="1"/>
      <name val="HGS明朝E"/>
      <family val="1"/>
    </font>
    <font>
      <b/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55" fontId="91" fillId="0" borderId="0" xfId="0" applyNumberFormat="1" applyFont="1" applyAlignment="1" quotePrefix="1">
      <alignment horizontal="right"/>
    </xf>
    <xf numFmtId="0" fontId="85" fillId="0" borderId="10" xfId="0" applyFont="1" applyBorder="1" applyAlignment="1">
      <alignment horizontal="center" vertical="center"/>
    </xf>
    <xf numFmtId="0" fontId="92" fillId="0" borderId="0" xfId="0" applyFont="1" applyAlignment="1" applyProtection="1">
      <alignment horizontal="center" vertical="center"/>
      <protection locked="0"/>
    </xf>
    <xf numFmtId="0" fontId="88" fillId="0" borderId="0" xfId="0" applyFont="1" applyAlignment="1" applyProtection="1">
      <alignment vertical="center"/>
      <protection locked="0"/>
    </xf>
    <xf numFmtId="0" fontId="87" fillId="0" borderId="11" xfId="0" applyFont="1" applyBorder="1" applyAlignment="1">
      <alignment horizontal="center" vertical="center"/>
    </xf>
    <xf numFmtId="0" fontId="87" fillId="0" borderId="0" xfId="0" applyFont="1" applyAlignment="1" applyProtection="1">
      <alignment vertical="center"/>
      <protection locked="0"/>
    </xf>
    <xf numFmtId="184" fontId="93" fillId="0" borderId="0" xfId="0" applyNumberFormat="1" applyFont="1" applyAlignment="1" applyProtection="1">
      <alignment vertical="center"/>
      <protection locked="0"/>
    </xf>
    <xf numFmtId="0" fontId="88" fillId="0" borderId="10" xfId="0" applyFont="1" applyBorder="1" applyAlignment="1">
      <alignment vertical="center"/>
    </xf>
    <xf numFmtId="0" fontId="86" fillId="0" borderId="0" xfId="0" applyFont="1" applyAlignment="1">
      <alignment horizontal="centerContinuous" vertical="center"/>
    </xf>
    <xf numFmtId="0" fontId="94" fillId="0" borderId="12" xfId="0" applyFont="1" applyBorder="1" applyAlignment="1">
      <alignment horizontal="centerContinuous" vertical="center"/>
    </xf>
    <xf numFmtId="0" fontId="95" fillId="0" borderId="12" xfId="0" applyFont="1" applyBorder="1" applyAlignment="1">
      <alignment horizontal="centerContinuous" vertical="center"/>
    </xf>
    <xf numFmtId="0" fontId="85" fillId="0" borderId="12" xfId="0" applyFont="1" applyBorder="1" applyAlignment="1">
      <alignment horizontal="centerContinuous" vertical="center"/>
    </xf>
    <xf numFmtId="0" fontId="96" fillId="0" borderId="12" xfId="0" applyFont="1" applyBorder="1" applyAlignment="1">
      <alignment horizontal="centerContinuous" vertical="center"/>
    </xf>
    <xf numFmtId="0" fontId="97" fillId="0" borderId="13" xfId="0" applyFont="1" applyBorder="1" applyAlignment="1">
      <alignment horizontal="centerContinuous" vertical="center"/>
    </xf>
    <xf numFmtId="0" fontId="97" fillId="0" borderId="14" xfId="0" applyFont="1" applyBorder="1" applyAlignment="1">
      <alignment horizontal="centerContinuous" vertical="center"/>
    </xf>
    <xf numFmtId="0" fontId="97" fillId="0" borderId="15" xfId="0" applyFont="1" applyBorder="1" applyAlignment="1">
      <alignment horizontal="center" vertical="center"/>
    </xf>
    <xf numFmtId="0" fontId="97" fillId="0" borderId="16" xfId="0" applyFont="1" applyBorder="1" applyAlignment="1">
      <alignment horizontal="left" vertical="center"/>
    </xf>
    <xf numFmtId="0" fontId="97" fillId="0" borderId="17" xfId="0" applyFont="1" applyBorder="1" applyAlignment="1">
      <alignment horizontal="left" vertical="center"/>
    </xf>
    <xf numFmtId="0" fontId="97" fillId="0" borderId="18" xfId="0" applyFont="1" applyBorder="1" applyAlignment="1">
      <alignment horizontal="centerContinuous" vertical="center"/>
    </xf>
    <xf numFmtId="0" fontId="97" fillId="0" borderId="19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8" fillId="0" borderId="0" xfId="0" applyFont="1" applyAlignment="1">
      <alignment vertical="center"/>
    </xf>
    <xf numFmtId="38" fontId="99" fillId="0" borderId="20" xfId="49" applyFont="1" applyBorder="1" applyAlignment="1">
      <alignment vertical="center"/>
    </xf>
    <xf numFmtId="38" fontId="100" fillId="0" borderId="20" xfId="49" applyFont="1" applyBorder="1" applyAlignment="1" applyProtection="1">
      <alignment vertical="center"/>
      <protection locked="0"/>
    </xf>
    <xf numFmtId="0" fontId="97" fillId="0" borderId="21" xfId="0" applyFont="1" applyBorder="1" applyAlignment="1">
      <alignment horizontal="distributed" vertical="center"/>
    </xf>
    <xf numFmtId="38" fontId="100" fillId="0" borderId="22" xfId="49" applyFont="1" applyBorder="1" applyAlignment="1" applyProtection="1">
      <alignment vertical="center"/>
      <protection locked="0"/>
    </xf>
    <xf numFmtId="0" fontId="97" fillId="0" borderId="23" xfId="0" applyFont="1" applyBorder="1" applyAlignment="1">
      <alignment horizontal="distributed" vertical="center"/>
    </xf>
    <xf numFmtId="38" fontId="99" fillId="0" borderId="24" xfId="49" applyFont="1" applyBorder="1" applyAlignment="1">
      <alignment vertical="center"/>
    </xf>
    <xf numFmtId="38" fontId="100" fillId="0" borderId="25" xfId="49" applyFont="1" applyBorder="1" applyAlignment="1" applyProtection="1">
      <alignment vertical="center"/>
      <protection locked="0"/>
    </xf>
    <xf numFmtId="0" fontId="97" fillId="0" borderId="26" xfId="0" applyFont="1" applyBorder="1" applyAlignment="1">
      <alignment horizontal="distributed" vertical="center"/>
    </xf>
    <xf numFmtId="187" fontId="100" fillId="0" borderId="27" xfId="49" applyNumberFormat="1" applyFont="1" applyBorder="1" applyAlignment="1" applyProtection="1">
      <alignment vertical="center"/>
      <protection locked="0"/>
    </xf>
    <xf numFmtId="38" fontId="100" fillId="0" borderId="28" xfId="49" applyFont="1" applyBorder="1" applyAlignment="1" applyProtection="1">
      <alignment vertical="center"/>
      <protection locked="0"/>
    </xf>
    <xf numFmtId="0" fontId="97" fillId="0" borderId="29" xfId="0" applyFont="1" applyBorder="1" applyAlignment="1">
      <alignment vertical="center"/>
    </xf>
    <xf numFmtId="0" fontId="97" fillId="0" borderId="30" xfId="0" applyFont="1" applyBorder="1" applyAlignment="1">
      <alignment vertical="center"/>
    </xf>
    <xf numFmtId="0" fontId="97" fillId="0" borderId="31" xfId="0" applyFont="1" applyBorder="1" applyAlignment="1">
      <alignment vertical="center"/>
    </xf>
    <xf numFmtId="0" fontId="101" fillId="0" borderId="32" xfId="0" applyFont="1" applyBorder="1" applyAlignment="1">
      <alignment horizontal="distributed" vertical="center"/>
    </xf>
    <xf numFmtId="0" fontId="97" fillId="0" borderId="26" xfId="0" applyFont="1" applyBorder="1" applyAlignment="1">
      <alignment horizontal="left" vertical="center"/>
    </xf>
    <xf numFmtId="0" fontId="91" fillId="0" borderId="26" xfId="0" applyFont="1" applyBorder="1" applyAlignment="1">
      <alignment horizontal="distributed" vertical="center"/>
    </xf>
    <xf numFmtId="187" fontId="100" fillId="0" borderId="33" xfId="49" applyNumberFormat="1" applyFont="1" applyBorder="1" applyAlignment="1" applyProtection="1">
      <alignment vertical="center"/>
      <protection locked="0"/>
    </xf>
    <xf numFmtId="0" fontId="97" fillId="0" borderId="32" xfId="0" applyFont="1" applyBorder="1" applyAlignment="1">
      <alignment horizontal="distributed" vertical="center"/>
    </xf>
    <xf numFmtId="38" fontId="100" fillId="0" borderId="27" xfId="49" applyFont="1" applyBorder="1" applyAlignment="1" applyProtection="1">
      <alignment vertical="center"/>
      <protection locked="0"/>
    </xf>
    <xf numFmtId="187" fontId="100" fillId="0" borderId="33" xfId="0" applyNumberFormat="1" applyFont="1" applyBorder="1" applyAlignment="1" applyProtection="1">
      <alignment vertical="center"/>
      <protection locked="0"/>
    </xf>
    <xf numFmtId="187" fontId="100" fillId="0" borderId="28" xfId="49" applyNumberFormat="1" applyFont="1" applyBorder="1" applyAlignment="1" applyProtection="1">
      <alignment horizontal="right" vertical="center"/>
      <protection locked="0"/>
    </xf>
    <xf numFmtId="187" fontId="100" fillId="0" borderId="34" xfId="0" applyNumberFormat="1" applyFont="1" applyBorder="1" applyAlignment="1" applyProtection="1">
      <alignment vertical="center"/>
      <protection locked="0"/>
    </xf>
    <xf numFmtId="187" fontId="102" fillId="0" borderId="34" xfId="0" applyNumberFormat="1" applyFont="1" applyBorder="1" applyAlignment="1" applyProtection="1">
      <alignment horizontal="left" vertical="center"/>
      <protection locked="0"/>
    </xf>
    <xf numFmtId="187" fontId="102" fillId="0" borderId="34" xfId="0" applyNumberFormat="1" applyFont="1" applyBorder="1" applyAlignment="1" applyProtection="1">
      <alignment vertical="center"/>
      <protection locked="0"/>
    </xf>
    <xf numFmtId="0" fontId="97" fillId="0" borderId="35" xfId="0" applyFont="1" applyBorder="1" applyAlignment="1">
      <alignment horizontal="centerContinuous" vertical="center"/>
    </xf>
    <xf numFmtId="0" fontId="97" fillId="0" borderId="36" xfId="0" applyFont="1" applyBorder="1" applyAlignment="1">
      <alignment horizontal="centerContinuous" vertical="center"/>
    </xf>
    <xf numFmtId="38" fontId="95" fillId="0" borderId="19" xfId="49" applyFont="1" applyBorder="1" applyAlignment="1">
      <alignment vertical="center"/>
    </xf>
    <xf numFmtId="187" fontId="100" fillId="0" borderId="36" xfId="0" applyNumberFormat="1" applyFont="1" applyBorder="1" applyAlignment="1" applyProtection="1">
      <alignment vertical="center"/>
      <protection locked="0"/>
    </xf>
    <xf numFmtId="187" fontId="100" fillId="0" borderId="17" xfId="0" applyNumberFormat="1" applyFont="1" applyBorder="1" applyAlignment="1" applyProtection="1">
      <alignment vertical="center"/>
      <protection locked="0"/>
    </xf>
    <xf numFmtId="0" fontId="97" fillId="0" borderId="37" xfId="0" applyFont="1" applyBorder="1" applyAlignment="1">
      <alignment horizontal="distributed" vertical="center"/>
    </xf>
    <xf numFmtId="0" fontId="97" fillId="0" borderId="38" xfId="0" applyFont="1" applyBorder="1" applyAlignment="1">
      <alignment horizontal="distributed" vertical="center"/>
    </xf>
    <xf numFmtId="0" fontId="103" fillId="0" borderId="21" xfId="0" applyFont="1" applyBorder="1" applyAlignment="1">
      <alignment horizontal="center" vertical="center"/>
    </xf>
    <xf numFmtId="0" fontId="97" fillId="0" borderId="39" xfId="0" applyFont="1" applyBorder="1" applyAlignment="1">
      <alignment horizontal="distributed" vertical="center"/>
    </xf>
    <xf numFmtId="0" fontId="104" fillId="0" borderId="32" xfId="0" applyFont="1" applyBorder="1" applyAlignment="1">
      <alignment vertical="center" wrapText="1"/>
    </xf>
    <xf numFmtId="38" fontId="99" fillId="0" borderId="40" xfId="49" applyFont="1" applyBorder="1" applyAlignment="1">
      <alignment vertical="center"/>
    </xf>
    <xf numFmtId="0" fontId="103" fillId="0" borderId="39" xfId="0" applyFont="1" applyBorder="1" applyAlignment="1">
      <alignment vertical="center" wrapText="1"/>
    </xf>
    <xf numFmtId="0" fontId="103" fillId="0" borderId="32" xfId="0" applyFont="1" applyBorder="1" applyAlignment="1">
      <alignment horizontal="center" vertical="center"/>
    </xf>
    <xf numFmtId="187" fontId="100" fillId="0" borderId="27" xfId="49" applyNumberFormat="1" applyFont="1" applyBorder="1" applyAlignment="1" applyProtection="1">
      <alignment horizontal="right" vertical="center"/>
      <protection locked="0"/>
    </xf>
    <xf numFmtId="0" fontId="97" fillId="0" borderId="29" xfId="0" applyFont="1" applyBorder="1" applyAlignment="1">
      <alignment horizontal="distributed" vertical="center"/>
    </xf>
    <xf numFmtId="187" fontId="100" fillId="0" borderId="27" xfId="0" applyNumberFormat="1" applyFont="1" applyBorder="1" applyAlignment="1" applyProtection="1">
      <alignment vertical="center"/>
      <protection locked="0"/>
    </xf>
    <xf numFmtId="187" fontId="100" fillId="0" borderId="41" xfId="0" applyNumberFormat="1" applyFont="1" applyBorder="1" applyAlignment="1" applyProtection="1">
      <alignment vertical="center"/>
      <protection locked="0"/>
    </xf>
    <xf numFmtId="187" fontId="100" fillId="0" borderId="40" xfId="49" applyNumberFormat="1" applyFont="1" applyBorder="1" applyAlignment="1" applyProtection="1">
      <alignment vertical="center"/>
      <protection locked="0"/>
    </xf>
    <xf numFmtId="0" fontId="97" fillId="0" borderId="42" xfId="0" applyFont="1" applyBorder="1" applyAlignment="1">
      <alignment horizontal="distributed" vertical="center"/>
    </xf>
    <xf numFmtId="38" fontId="99" fillId="0" borderId="43" xfId="49" applyFont="1" applyBorder="1" applyAlignment="1">
      <alignment vertical="center"/>
    </xf>
    <xf numFmtId="187" fontId="100" fillId="0" borderId="0" xfId="0" applyNumberFormat="1" applyFont="1" applyAlignment="1" applyProtection="1">
      <alignment vertical="center"/>
      <protection locked="0"/>
    </xf>
    <xf numFmtId="0" fontId="97" fillId="0" borderId="0" xfId="0" applyFont="1" applyAlignment="1">
      <alignment horizontal="distributed" vertical="center"/>
    </xf>
    <xf numFmtId="187" fontId="102" fillId="0" borderId="44" xfId="0" applyNumberFormat="1" applyFont="1" applyBorder="1" applyAlignment="1" applyProtection="1">
      <alignment vertical="center"/>
      <protection locked="0"/>
    </xf>
    <xf numFmtId="0" fontId="97" fillId="0" borderId="35" xfId="0" applyFont="1" applyBorder="1" applyAlignment="1">
      <alignment horizontal="centerContinuous" vertical="center"/>
    </xf>
    <xf numFmtId="0" fontId="97" fillId="0" borderId="36" xfId="0" applyFont="1" applyBorder="1" applyAlignment="1">
      <alignment horizontal="centerContinuous" vertical="center"/>
    </xf>
    <xf numFmtId="0" fontId="97" fillId="0" borderId="45" xfId="0" applyFont="1" applyBorder="1" applyAlignment="1">
      <alignment horizontal="centerContinuous" vertical="center"/>
    </xf>
    <xf numFmtId="0" fontId="97" fillId="0" borderId="46" xfId="0" applyFont="1" applyBorder="1" applyAlignment="1">
      <alignment horizontal="centerContinuous" vertical="center"/>
    </xf>
    <xf numFmtId="0" fontId="97" fillId="0" borderId="46" xfId="0" applyFont="1" applyBorder="1" applyAlignment="1">
      <alignment horizontal="centerContinuous" vertical="center"/>
    </xf>
    <xf numFmtId="38" fontId="95" fillId="0" borderId="47" xfId="49" applyFont="1" applyBorder="1" applyAlignment="1">
      <alignment vertical="center"/>
    </xf>
    <xf numFmtId="187" fontId="100" fillId="0" borderId="46" xfId="0" applyNumberFormat="1" applyFont="1" applyBorder="1" applyAlignment="1" applyProtection="1">
      <alignment vertical="center"/>
      <protection locked="0"/>
    </xf>
    <xf numFmtId="0" fontId="97" fillId="0" borderId="45" xfId="0" applyFont="1" applyBorder="1" applyAlignment="1">
      <alignment horizontal="centerContinuous" vertical="center"/>
    </xf>
    <xf numFmtId="38" fontId="99" fillId="0" borderId="48" xfId="49" applyFont="1" applyBorder="1" applyAlignment="1">
      <alignment vertical="center"/>
    </xf>
    <xf numFmtId="187" fontId="100" fillId="0" borderId="25" xfId="49" applyNumberFormat="1" applyFont="1" applyBorder="1" applyAlignment="1" applyProtection="1">
      <alignment vertical="center"/>
      <protection locked="0"/>
    </xf>
    <xf numFmtId="187" fontId="100" fillId="0" borderId="48" xfId="49" applyNumberFormat="1" applyFont="1" applyBorder="1" applyAlignment="1" applyProtection="1">
      <alignment vertical="center"/>
      <protection locked="0"/>
    </xf>
    <xf numFmtId="0" fontId="97" fillId="0" borderId="49" xfId="0" applyFont="1" applyBorder="1" applyAlignment="1">
      <alignment horizontal="distributed" vertical="center"/>
    </xf>
    <xf numFmtId="187" fontId="100" fillId="0" borderId="50" xfId="49" applyNumberFormat="1" applyFont="1" applyBorder="1" applyAlignment="1" applyProtection="1">
      <alignment vertical="center"/>
      <protection locked="0"/>
    </xf>
    <xf numFmtId="38" fontId="99" fillId="0" borderId="49" xfId="49" applyFont="1" applyBorder="1" applyAlignment="1">
      <alignment vertical="center"/>
    </xf>
    <xf numFmtId="187" fontId="100" fillId="0" borderId="28" xfId="49" applyNumberFormat="1" applyFont="1" applyBorder="1" applyAlignment="1" applyProtection="1">
      <alignment vertical="center"/>
      <protection locked="0"/>
    </xf>
    <xf numFmtId="187" fontId="100" fillId="0" borderId="49" xfId="49" applyNumberFormat="1" applyFont="1" applyBorder="1" applyAlignment="1" applyProtection="1">
      <alignment vertical="center"/>
      <protection locked="0"/>
    </xf>
    <xf numFmtId="187" fontId="100" fillId="0" borderId="44" xfId="49" applyNumberFormat="1" applyFont="1" applyBorder="1" applyAlignment="1" applyProtection="1">
      <alignment vertical="center"/>
      <protection locked="0"/>
    </xf>
    <xf numFmtId="187" fontId="100" fillId="0" borderId="26" xfId="49" applyNumberFormat="1" applyFont="1" applyBorder="1" applyAlignment="1" applyProtection="1">
      <alignment vertical="center"/>
      <protection locked="0"/>
    </xf>
    <xf numFmtId="0" fontId="99" fillId="0" borderId="0" xfId="0" applyFont="1" applyAlignment="1">
      <alignment vertical="center"/>
    </xf>
    <xf numFmtId="0" fontId="87" fillId="0" borderId="51" xfId="0" applyFont="1" applyBorder="1" applyAlignment="1">
      <alignment vertical="center"/>
    </xf>
    <xf numFmtId="38" fontId="99" fillId="0" borderId="31" xfId="49" applyFont="1" applyBorder="1" applyAlignment="1">
      <alignment vertical="center"/>
    </xf>
    <xf numFmtId="187" fontId="100" fillId="0" borderId="52" xfId="0" applyNumberFormat="1" applyFont="1" applyBorder="1" applyAlignment="1" applyProtection="1">
      <alignment vertical="center"/>
      <protection locked="0"/>
    </xf>
    <xf numFmtId="38" fontId="99" fillId="0" borderId="53" xfId="49" applyFont="1" applyBorder="1" applyAlignment="1">
      <alignment vertical="center"/>
    </xf>
    <xf numFmtId="0" fontId="87" fillId="0" borderId="54" xfId="0" applyFont="1" applyBorder="1" applyAlignment="1">
      <alignment vertical="center"/>
    </xf>
    <xf numFmtId="38" fontId="99" fillId="0" borderId="55" xfId="49" applyFont="1" applyBorder="1" applyAlignment="1">
      <alignment vertical="center"/>
    </xf>
    <xf numFmtId="187" fontId="100" fillId="0" borderId="53" xfId="49" applyNumberFormat="1" applyFont="1" applyBorder="1" applyAlignment="1" applyProtection="1">
      <alignment vertical="center"/>
      <protection locked="0"/>
    </xf>
    <xf numFmtId="0" fontId="97" fillId="0" borderId="56" xfId="0" applyFont="1" applyBorder="1" applyAlignment="1">
      <alignment horizontal="distributed" vertical="center"/>
    </xf>
    <xf numFmtId="187" fontId="105" fillId="0" borderId="0" xfId="49" applyNumberFormat="1" applyFont="1" applyAlignment="1" applyProtection="1">
      <alignment vertical="center"/>
      <protection locked="0"/>
    </xf>
    <xf numFmtId="187" fontId="102" fillId="0" borderId="57" xfId="0" applyNumberFormat="1" applyFont="1" applyBorder="1" applyAlignment="1" applyProtection="1">
      <alignment vertical="center"/>
      <protection locked="0"/>
    </xf>
    <xf numFmtId="187" fontId="100" fillId="0" borderId="49" xfId="0" applyNumberFormat="1" applyFont="1" applyBorder="1" applyAlignment="1" applyProtection="1">
      <alignment vertical="center"/>
      <protection locked="0"/>
    </xf>
    <xf numFmtId="187" fontId="100" fillId="0" borderId="20" xfId="49" applyNumberFormat="1" applyFont="1" applyBorder="1" applyAlignment="1" applyProtection="1">
      <alignment vertical="center"/>
      <protection locked="0"/>
    </xf>
    <xf numFmtId="0" fontId="97" fillId="0" borderId="35" xfId="0" applyFont="1" applyBorder="1" applyAlignment="1">
      <alignment horizontal="center" vertical="center"/>
    </xf>
    <xf numFmtId="187" fontId="106" fillId="0" borderId="49" xfId="0" applyNumberFormat="1" applyFont="1" applyBorder="1" applyAlignment="1" applyProtection="1">
      <alignment horizontal="left" vertical="center"/>
      <protection locked="0"/>
    </xf>
    <xf numFmtId="38" fontId="95" fillId="0" borderId="19" xfId="49" applyFont="1" applyBorder="1" applyAlignment="1">
      <alignment vertical="center"/>
    </xf>
    <xf numFmtId="187" fontId="100" fillId="0" borderId="12" xfId="0" applyNumberFormat="1" applyFont="1" applyBorder="1" applyAlignment="1" applyProtection="1">
      <alignment vertical="center"/>
      <protection locked="0"/>
    </xf>
    <xf numFmtId="0" fontId="97" fillId="0" borderId="35" xfId="0" applyFont="1" applyBorder="1" applyAlignment="1">
      <alignment horizontal="center" vertical="center"/>
    </xf>
    <xf numFmtId="0" fontId="97" fillId="0" borderId="58" xfId="0" applyFont="1" applyBorder="1" applyAlignment="1">
      <alignment horizontal="centerContinuous" vertical="center"/>
    </xf>
    <xf numFmtId="0" fontId="97" fillId="0" borderId="16" xfId="0" applyFont="1" applyBorder="1" applyAlignment="1">
      <alignment horizontal="centerContinuous" vertical="center"/>
    </xf>
    <xf numFmtId="38" fontId="95" fillId="0" borderId="16" xfId="49" applyFont="1" applyBorder="1" applyAlignment="1">
      <alignment vertical="center"/>
    </xf>
    <xf numFmtId="187" fontId="100" fillId="0" borderId="59" xfId="0" applyNumberFormat="1" applyFont="1" applyBorder="1" applyAlignment="1" applyProtection="1">
      <alignment vertical="center"/>
      <protection locked="0"/>
    </xf>
    <xf numFmtId="38" fontId="91" fillId="0" borderId="0" xfId="49" applyFont="1" applyAlignment="1">
      <alignment vertical="center"/>
    </xf>
    <xf numFmtId="38" fontId="107" fillId="0" borderId="0" xfId="49" applyFont="1" applyAlignment="1">
      <alignment vertical="center"/>
    </xf>
    <xf numFmtId="0" fontId="94" fillId="0" borderId="0" xfId="0" applyFont="1" applyAlignment="1">
      <alignment horizontal="distributed" vertical="center"/>
    </xf>
    <xf numFmtId="38" fontId="94" fillId="0" borderId="0" xfId="49" applyFont="1" applyAlignment="1">
      <alignment horizontal="distributed" vertical="center"/>
    </xf>
    <xf numFmtId="55" fontId="91" fillId="0" borderId="0" xfId="0" applyNumberFormat="1" applyFont="1" applyAlignment="1">
      <alignment horizontal="right"/>
    </xf>
    <xf numFmtId="0" fontId="108" fillId="0" borderId="0" xfId="0" applyFont="1" applyAlignment="1" applyProtection="1">
      <alignment horizontal="center" vertical="center"/>
      <protection locked="0"/>
    </xf>
    <xf numFmtId="0" fontId="87" fillId="0" borderId="42" xfId="0" applyFont="1" applyBorder="1" applyAlignment="1">
      <alignment horizontal="center" vertical="center"/>
    </xf>
    <xf numFmtId="0" fontId="109" fillId="0" borderId="10" xfId="0" applyFont="1" applyBorder="1" applyAlignment="1">
      <alignment vertical="center"/>
    </xf>
    <xf numFmtId="0" fontId="97" fillId="0" borderId="60" xfId="0" applyFont="1" applyBorder="1" applyAlignment="1">
      <alignment horizontal="center" vertical="center"/>
    </xf>
    <xf numFmtId="0" fontId="96" fillId="0" borderId="42" xfId="0" applyFont="1" applyBorder="1" applyAlignment="1">
      <alignment horizontal="distributed" vertical="center"/>
    </xf>
    <xf numFmtId="187" fontId="100" fillId="0" borderId="57" xfId="49" applyNumberFormat="1" applyFont="1" applyBorder="1" applyAlignment="1" applyProtection="1">
      <alignment vertical="center"/>
      <protection locked="0"/>
    </xf>
    <xf numFmtId="187" fontId="100" fillId="0" borderId="34" xfId="49" applyNumberFormat="1" applyFont="1" applyBorder="1" applyAlignment="1" applyProtection="1">
      <alignment vertical="center"/>
      <protection locked="0"/>
    </xf>
    <xf numFmtId="0" fontId="88" fillId="0" borderId="0" xfId="0" applyFont="1" applyAlignment="1">
      <alignment vertical="center"/>
    </xf>
    <xf numFmtId="187" fontId="100" fillId="0" borderId="19" xfId="49" applyNumberFormat="1" applyFont="1" applyBorder="1" applyAlignment="1" applyProtection="1">
      <alignment horizontal="right" vertical="center"/>
      <protection locked="0"/>
    </xf>
    <xf numFmtId="0" fontId="110" fillId="0" borderId="13" xfId="0" applyFont="1" applyBorder="1" applyAlignment="1">
      <alignment horizontal="distributed" vertical="center"/>
    </xf>
    <xf numFmtId="187" fontId="100" fillId="0" borderId="17" xfId="49" applyNumberFormat="1" applyFont="1" applyBorder="1" applyAlignment="1" applyProtection="1">
      <alignment vertical="center"/>
      <protection locked="0"/>
    </xf>
    <xf numFmtId="0" fontId="110" fillId="0" borderId="18" xfId="0" applyFont="1" applyBorder="1" applyAlignment="1">
      <alignment horizontal="distributed" vertical="center"/>
    </xf>
    <xf numFmtId="187" fontId="100" fillId="0" borderId="17" xfId="49" applyNumberFormat="1" applyFont="1" applyBorder="1" applyAlignment="1" applyProtection="1">
      <alignment horizontal="right" vertical="center"/>
      <protection locked="0"/>
    </xf>
    <xf numFmtId="0" fontId="101" fillId="0" borderId="26" xfId="0" applyFont="1" applyBorder="1" applyAlignment="1">
      <alignment horizontal="distributed" vertical="center"/>
    </xf>
    <xf numFmtId="0" fontId="103" fillId="0" borderId="26" xfId="0" applyFont="1" applyBorder="1" applyAlignment="1">
      <alignment horizontal="center" vertical="top"/>
    </xf>
    <xf numFmtId="0" fontId="97" fillId="0" borderId="46" xfId="0" applyFont="1" applyBorder="1" applyAlignment="1">
      <alignment horizontal="distributed" vertical="center"/>
    </xf>
    <xf numFmtId="187" fontId="100" fillId="0" borderId="43" xfId="49" applyNumberFormat="1" applyFont="1" applyBorder="1" applyAlignment="1" applyProtection="1">
      <alignment horizontal="right" vertical="center"/>
      <protection locked="0"/>
    </xf>
    <xf numFmtId="0" fontId="97" fillId="0" borderId="61" xfId="0" applyFont="1" applyBorder="1" applyAlignment="1">
      <alignment horizontal="centerContinuous" vertical="center"/>
    </xf>
    <xf numFmtId="38" fontId="95" fillId="0" borderId="55" xfId="49" applyFont="1" applyBorder="1" applyAlignment="1">
      <alignment vertical="center"/>
    </xf>
    <xf numFmtId="187" fontId="100" fillId="0" borderId="44" xfId="0" applyNumberFormat="1" applyFont="1" applyBorder="1" applyAlignment="1" applyProtection="1">
      <alignment vertical="center"/>
      <protection locked="0"/>
    </xf>
    <xf numFmtId="0" fontId="97" fillId="0" borderId="62" xfId="0" applyFont="1" applyBorder="1" applyAlignment="1">
      <alignment horizontal="centerContinuous" vertical="center"/>
    </xf>
    <xf numFmtId="0" fontId="97" fillId="0" borderId="63" xfId="0" applyFont="1" applyBorder="1" applyAlignment="1">
      <alignment horizontal="distributed" vertical="center"/>
    </xf>
    <xf numFmtId="0" fontId="97" fillId="0" borderId="14" xfId="0" applyFont="1" applyBorder="1" applyAlignment="1">
      <alignment horizontal="distributed" vertical="center"/>
    </xf>
    <xf numFmtId="187" fontId="105" fillId="0" borderId="57" xfId="49" applyNumberFormat="1" applyFont="1" applyBorder="1" applyAlignment="1" applyProtection="1">
      <alignment horizontal="right" vertical="center"/>
      <protection locked="0"/>
    </xf>
    <xf numFmtId="187" fontId="100" fillId="0" borderId="20" xfId="49" applyNumberFormat="1" applyFont="1" applyBorder="1" applyAlignment="1" applyProtection="1">
      <alignment horizontal="right" vertical="center"/>
      <protection locked="0"/>
    </xf>
    <xf numFmtId="0" fontId="91" fillId="0" borderId="42" xfId="0" applyFont="1" applyBorder="1" applyAlignment="1">
      <alignment horizontal="center" vertical="top"/>
    </xf>
    <xf numFmtId="187" fontId="111" fillId="0" borderId="57" xfId="0" applyNumberFormat="1" applyFont="1" applyBorder="1" applyAlignment="1" applyProtection="1">
      <alignment vertical="center"/>
      <protection locked="0"/>
    </xf>
    <xf numFmtId="0" fontId="91" fillId="0" borderId="0" xfId="0" applyFont="1" applyAlignment="1">
      <alignment horizontal="center" vertical="top"/>
    </xf>
    <xf numFmtId="0" fontId="97" fillId="0" borderId="64" xfId="0" applyFont="1" applyBorder="1" applyAlignment="1">
      <alignment horizontal="distributed" vertical="center"/>
    </xf>
    <xf numFmtId="38" fontId="99" fillId="0" borderId="33" xfId="49" applyFont="1" applyBorder="1" applyAlignment="1">
      <alignment vertical="center"/>
    </xf>
    <xf numFmtId="49" fontId="99" fillId="0" borderId="20" xfId="49" applyNumberFormat="1" applyFont="1" applyBorder="1" applyAlignment="1">
      <alignment horizontal="left" vertical="center"/>
    </xf>
    <xf numFmtId="0" fontId="97" fillId="0" borderId="51" xfId="0" applyFont="1" applyBorder="1" applyAlignment="1">
      <alignment horizontal="distributed" vertical="center"/>
    </xf>
    <xf numFmtId="38" fontId="99" fillId="0" borderId="65" xfId="49" applyFont="1" applyBorder="1" applyAlignment="1">
      <alignment vertical="center"/>
    </xf>
    <xf numFmtId="0" fontId="97" fillId="0" borderId="30" xfId="0" applyFont="1" applyBorder="1" applyAlignment="1">
      <alignment horizontal="distributed" vertical="center"/>
    </xf>
    <xf numFmtId="0" fontId="97" fillId="0" borderId="29" xfId="0" applyFont="1" applyBorder="1" applyAlignment="1">
      <alignment horizontal="centerContinuous" vertical="center"/>
    </xf>
    <xf numFmtId="0" fontId="97" fillId="0" borderId="30" xfId="0" applyFont="1" applyBorder="1" applyAlignment="1">
      <alignment horizontal="centerContinuous" vertical="center"/>
    </xf>
    <xf numFmtId="0" fontId="97" fillId="0" borderId="31" xfId="0" applyFont="1" applyBorder="1" applyAlignment="1">
      <alignment horizontal="centerContinuous" vertical="center"/>
    </xf>
    <xf numFmtId="0" fontId="97" fillId="0" borderId="49" xfId="0" applyFont="1" applyBorder="1" applyAlignment="1">
      <alignment horizontal="left" vertical="center" shrinkToFit="1"/>
    </xf>
    <xf numFmtId="187" fontId="105" fillId="0" borderId="41" xfId="0" applyNumberFormat="1" applyFont="1" applyBorder="1" applyAlignment="1" applyProtection="1">
      <alignment vertical="center"/>
      <protection locked="0"/>
    </xf>
    <xf numFmtId="38" fontId="95" fillId="0" borderId="36" xfId="49" applyFont="1" applyBorder="1" applyAlignment="1">
      <alignment vertical="center"/>
    </xf>
    <xf numFmtId="0" fontId="98" fillId="0" borderId="40" xfId="0" applyFont="1" applyBorder="1" applyAlignment="1">
      <alignment vertical="center"/>
    </xf>
    <xf numFmtId="187" fontId="100" fillId="0" borderId="28" xfId="0" applyNumberFormat="1" applyFont="1" applyBorder="1" applyAlignment="1" applyProtection="1">
      <alignment vertical="center"/>
      <protection locked="0"/>
    </xf>
    <xf numFmtId="0" fontId="97" fillId="0" borderId="66" xfId="0" applyFont="1" applyBorder="1" applyAlignment="1">
      <alignment horizontal="distributed" vertical="center"/>
    </xf>
    <xf numFmtId="38" fontId="99" fillId="0" borderId="67" xfId="49" applyFont="1" applyBorder="1" applyAlignment="1">
      <alignment vertical="center"/>
    </xf>
    <xf numFmtId="0" fontId="98" fillId="0" borderId="32" xfId="0" applyFont="1" applyBorder="1" applyAlignment="1">
      <alignment vertical="center"/>
    </xf>
    <xf numFmtId="38" fontId="95" fillId="0" borderId="53" xfId="49" applyFont="1" applyBorder="1" applyAlignment="1">
      <alignment vertical="center"/>
    </xf>
    <xf numFmtId="187" fontId="100" fillId="0" borderId="53" xfId="0" applyNumberFormat="1" applyFont="1" applyBorder="1" applyAlignment="1" applyProtection="1">
      <alignment vertical="center"/>
      <protection locked="0"/>
    </xf>
    <xf numFmtId="187" fontId="100" fillId="0" borderId="57" xfId="0" applyNumberFormat="1" applyFont="1" applyBorder="1" applyAlignment="1" applyProtection="1">
      <alignment vertical="center"/>
      <protection locked="0"/>
    </xf>
    <xf numFmtId="187" fontId="100" fillId="0" borderId="10" xfId="0" applyNumberFormat="1" applyFont="1" applyBorder="1" applyAlignment="1" applyProtection="1">
      <alignment vertical="center"/>
      <protection locked="0"/>
    </xf>
    <xf numFmtId="49" fontId="99" fillId="0" borderId="40" xfId="49" applyNumberFormat="1" applyFont="1" applyBorder="1" applyAlignment="1">
      <alignment horizontal="left" vertical="center"/>
    </xf>
    <xf numFmtId="187" fontId="102" fillId="0" borderId="27" xfId="0" applyNumberFormat="1" applyFont="1" applyBorder="1" applyAlignment="1" applyProtection="1">
      <alignment vertical="center"/>
      <protection locked="0"/>
    </xf>
    <xf numFmtId="49" fontId="99" fillId="0" borderId="67" xfId="49" applyNumberFormat="1" applyFont="1" applyBorder="1" applyAlignment="1">
      <alignment vertical="center"/>
    </xf>
    <xf numFmtId="187" fontId="100" fillId="0" borderId="63" xfId="0" applyNumberFormat="1" applyFont="1" applyBorder="1" applyAlignment="1" applyProtection="1">
      <alignment vertical="center"/>
      <protection locked="0"/>
    </xf>
    <xf numFmtId="0" fontId="97" fillId="0" borderId="61" xfId="0" applyFont="1" applyBorder="1" applyAlignment="1">
      <alignment horizontal="distributed" vertical="center"/>
    </xf>
    <xf numFmtId="0" fontId="97" fillId="0" borderId="62" xfId="0" applyFont="1" applyBorder="1" applyAlignment="1">
      <alignment horizontal="distributed" vertical="center"/>
    </xf>
    <xf numFmtId="187" fontId="105" fillId="0" borderId="68" xfId="0" applyNumberFormat="1" applyFont="1" applyBorder="1" applyAlignment="1" applyProtection="1">
      <alignment vertical="center"/>
      <protection locked="0"/>
    </xf>
    <xf numFmtId="38" fontId="95" fillId="0" borderId="20" xfId="49" applyFont="1" applyBorder="1" applyAlignment="1">
      <alignment vertical="center"/>
    </xf>
    <xf numFmtId="187" fontId="100" fillId="0" borderId="25" xfId="0" applyNumberFormat="1" applyFont="1" applyBorder="1" applyAlignment="1" applyProtection="1">
      <alignment vertical="center"/>
      <protection locked="0"/>
    </xf>
    <xf numFmtId="0" fontId="98" fillId="0" borderId="0" xfId="0" applyFont="1" applyAlignment="1">
      <alignment vertical="center"/>
    </xf>
    <xf numFmtId="0" fontId="97" fillId="0" borderId="13" xfId="0" applyFont="1" applyBorder="1" applyAlignment="1">
      <alignment horizontal="centerContinuous" vertical="center"/>
    </xf>
    <xf numFmtId="0" fontId="97" fillId="0" borderId="18" xfId="0" applyFont="1" applyBorder="1" applyAlignment="1">
      <alignment horizontal="centerContinuous" vertical="center"/>
    </xf>
    <xf numFmtId="187" fontId="95" fillId="0" borderId="36" xfId="0" applyNumberFormat="1" applyFont="1" applyBorder="1" applyAlignment="1" applyProtection="1">
      <alignment vertical="center"/>
      <protection locked="0"/>
    </xf>
    <xf numFmtId="0" fontId="97" fillId="0" borderId="13" xfId="0" applyFont="1" applyBorder="1" applyAlignment="1">
      <alignment horizontal="center" vertical="center"/>
    </xf>
    <xf numFmtId="187" fontId="95" fillId="0" borderId="19" xfId="0" applyNumberFormat="1" applyFont="1" applyBorder="1" applyAlignment="1" applyProtection="1">
      <alignment vertical="center"/>
      <protection locked="0"/>
    </xf>
    <xf numFmtId="0" fontId="97" fillId="0" borderId="18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1" fillId="0" borderId="0" xfId="0" applyFont="1" applyAlignment="1">
      <alignment vertical="center"/>
    </xf>
    <xf numFmtId="0" fontId="87" fillId="0" borderId="32" xfId="0" applyFont="1" applyBorder="1" applyAlignment="1">
      <alignment vertical="center"/>
    </xf>
    <xf numFmtId="0" fontId="86" fillId="0" borderId="40" xfId="0" applyFont="1" applyBorder="1" applyAlignment="1">
      <alignment vertical="center"/>
    </xf>
    <xf numFmtId="187" fontId="100" fillId="0" borderId="0" xfId="49" applyNumberFormat="1" applyFont="1" applyAlignment="1" applyProtection="1">
      <alignment vertical="center"/>
      <protection locked="0"/>
    </xf>
    <xf numFmtId="187" fontId="100" fillId="0" borderId="69" xfId="49" applyNumberFormat="1" applyFont="1" applyBorder="1" applyAlignment="1" applyProtection="1">
      <alignment vertical="center"/>
      <protection locked="0"/>
    </xf>
    <xf numFmtId="0" fontId="101" fillId="0" borderId="70" xfId="0" applyFont="1" applyBorder="1" applyAlignment="1">
      <alignment horizontal="distributed" vertical="center"/>
    </xf>
    <xf numFmtId="0" fontId="87" fillId="0" borderId="70" xfId="0" applyFont="1" applyBorder="1" applyAlignment="1">
      <alignment vertical="center"/>
    </xf>
    <xf numFmtId="0" fontId="97" fillId="0" borderId="21" xfId="0" applyFont="1" applyBorder="1" applyAlignment="1">
      <alignment horizontal="distributed" vertical="center"/>
    </xf>
    <xf numFmtId="0" fontId="97" fillId="0" borderId="26" xfId="0" applyFont="1" applyBorder="1" applyAlignment="1">
      <alignment horizontal="distributed" vertical="center"/>
    </xf>
    <xf numFmtId="0" fontId="99" fillId="0" borderId="40" xfId="0" applyFont="1" applyBorder="1" applyAlignment="1">
      <alignment vertical="center"/>
    </xf>
    <xf numFmtId="0" fontId="97" fillId="0" borderId="21" xfId="0" applyFont="1" applyBorder="1" applyAlignment="1">
      <alignment horizontal="distributed" vertical="center"/>
    </xf>
    <xf numFmtId="0" fontId="110" fillId="0" borderId="18" xfId="0" applyFont="1" applyBorder="1" applyAlignment="1">
      <alignment horizontal="center" vertical="center"/>
    </xf>
    <xf numFmtId="0" fontId="96" fillId="0" borderId="26" xfId="0" applyFont="1" applyBorder="1" applyAlignment="1">
      <alignment horizontal="distributed" vertical="center"/>
    </xf>
    <xf numFmtId="0" fontId="97" fillId="0" borderId="21" xfId="0" applyFont="1" applyBorder="1" applyAlignment="1">
      <alignment horizontal="distributed" vertical="center"/>
    </xf>
    <xf numFmtId="0" fontId="97" fillId="0" borderId="39" xfId="0" applyFont="1" applyBorder="1" applyAlignment="1">
      <alignment horizontal="center" vertical="center" shrinkToFit="1"/>
    </xf>
    <xf numFmtId="0" fontId="97" fillId="0" borderId="26" xfId="0" applyFont="1" applyBorder="1" applyAlignment="1">
      <alignment horizontal="distributed" vertical="center"/>
    </xf>
    <xf numFmtId="0" fontId="97" fillId="0" borderId="26" xfId="0" applyFont="1" applyBorder="1" applyAlignment="1">
      <alignment horizontal="distributed" vertical="center"/>
    </xf>
    <xf numFmtId="0" fontId="97" fillId="0" borderId="49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38" fontId="15" fillId="0" borderId="40" xfId="49" applyFont="1" applyBorder="1" applyAlignment="1">
      <alignment vertical="center"/>
    </xf>
    <xf numFmtId="38" fontId="15" fillId="0" borderId="20" xfId="49" applyFont="1" applyBorder="1" applyAlignment="1">
      <alignment vertical="center"/>
    </xf>
    <xf numFmtId="0" fontId="14" fillId="0" borderId="2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38" fontId="15" fillId="0" borderId="49" xfId="49" applyFont="1" applyBorder="1" applyAlignment="1">
      <alignment vertical="center"/>
    </xf>
    <xf numFmtId="0" fontId="97" fillId="0" borderId="21" xfId="0" applyFont="1" applyBorder="1" applyAlignment="1">
      <alignment horizontal="distributed" vertical="center"/>
    </xf>
    <xf numFmtId="0" fontId="99" fillId="0" borderId="55" xfId="0" applyFont="1" applyBorder="1" applyAlignment="1">
      <alignment vertical="center"/>
    </xf>
    <xf numFmtId="0" fontId="103" fillId="0" borderId="39" xfId="0" applyFont="1" applyBorder="1" applyAlignment="1">
      <alignment horizontal="right" vertical="center" wrapText="1"/>
    </xf>
    <xf numFmtId="0" fontId="88" fillId="0" borderId="0" xfId="0" applyFont="1" applyAlignment="1">
      <alignment vertical="center"/>
    </xf>
    <xf numFmtId="0" fontId="104" fillId="0" borderId="32" xfId="0" applyFont="1" applyBorder="1" applyAlignment="1">
      <alignment horizontal="center" vertical="center" wrapText="1"/>
    </xf>
    <xf numFmtId="187" fontId="100" fillId="0" borderId="30" xfId="49" applyNumberFormat="1" applyFont="1" applyBorder="1" applyAlignment="1" applyProtection="1">
      <alignment vertical="center"/>
      <protection locked="0"/>
    </xf>
    <xf numFmtId="0" fontId="99" fillId="0" borderId="30" xfId="0" applyFont="1" applyBorder="1" applyAlignment="1">
      <alignment vertical="center"/>
    </xf>
    <xf numFmtId="0" fontId="86" fillId="0" borderId="30" xfId="0" applyFont="1" applyBorder="1" applyAlignment="1">
      <alignment vertical="center"/>
    </xf>
    <xf numFmtId="0" fontId="85" fillId="0" borderId="42" xfId="0" applyFont="1" applyBorder="1" applyAlignment="1">
      <alignment vertical="center"/>
    </xf>
    <xf numFmtId="0" fontId="85" fillId="0" borderId="10" xfId="0" applyFont="1" applyBorder="1" applyAlignment="1">
      <alignment vertical="center"/>
    </xf>
    <xf numFmtId="0" fontId="97" fillId="0" borderId="21" xfId="0" applyFont="1" applyBorder="1" applyAlignment="1">
      <alignment horizontal="distributed" vertical="center"/>
    </xf>
    <xf numFmtId="0" fontId="112" fillId="0" borderId="32" xfId="0" applyFont="1" applyBorder="1" applyAlignment="1">
      <alignment horizontal="center" vertical="center" wrapText="1"/>
    </xf>
    <xf numFmtId="0" fontId="97" fillId="0" borderId="30" xfId="0" applyFont="1" applyBorder="1" applyAlignment="1">
      <alignment horizontal="distributed" vertical="center"/>
    </xf>
    <xf numFmtId="0" fontId="97" fillId="0" borderId="21" xfId="0" applyFont="1" applyBorder="1" applyAlignment="1">
      <alignment horizontal="distributed" vertical="center"/>
    </xf>
    <xf numFmtId="0" fontId="97" fillId="0" borderId="26" xfId="0" applyFont="1" applyBorder="1" applyAlignment="1">
      <alignment horizontal="distributed" vertical="center"/>
    </xf>
    <xf numFmtId="0" fontId="97" fillId="0" borderId="23" xfId="0" applyFont="1" applyBorder="1" applyAlignment="1">
      <alignment horizontal="distributed" vertical="center"/>
    </xf>
    <xf numFmtId="0" fontId="97" fillId="0" borderId="26" xfId="0" applyFont="1" applyBorder="1" applyAlignment="1">
      <alignment horizontal="distributed" vertical="center"/>
    </xf>
    <xf numFmtId="0" fontId="16" fillId="0" borderId="39" xfId="0" applyFont="1" applyBorder="1" applyAlignment="1">
      <alignment vertical="center" wrapText="1"/>
    </xf>
    <xf numFmtId="0" fontId="96" fillId="0" borderId="39" xfId="0" applyFont="1" applyBorder="1" applyAlignment="1">
      <alignment horizontal="right" vertical="center" wrapText="1"/>
    </xf>
    <xf numFmtId="0" fontId="97" fillId="0" borderId="21" xfId="0" applyFont="1" applyBorder="1" applyAlignment="1">
      <alignment horizontal="distributed" vertical="center"/>
    </xf>
    <xf numFmtId="0" fontId="90" fillId="0" borderId="0" xfId="0" applyFont="1" applyAlignment="1">
      <alignment horizontal="center" vertical="center"/>
    </xf>
    <xf numFmtId="0" fontId="108" fillId="0" borderId="42" xfId="0" applyFont="1" applyBorder="1" applyAlignment="1" applyProtection="1">
      <alignment horizontal="center" vertical="center" shrinkToFit="1"/>
      <protection locked="0"/>
    </xf>
    <xf numFmtId="0" fontId="109" fillId="0" borderId="0" xfId="0" applyFont="1" applyAlignment="1" applyProtection="1">
      <alignment horizontal="center" vertical="center" shrinkToFit="1"/>
      <protection locked="0"/>
    </xf>
    <xf numFmtId="0" fontId="87" fillId="0" borderId="0" xfId="0" applyFont="1" applyAlignment="1" applyProtection="1">
      <alignment horizontal="center" vertical="center"/>
      <protection locked="0"/>
    </xf>
    <xf numFmtId="0" fontId="113" fillId="0" borderId="0" xfId="0" applyFont="1" applyAlignment="1" applyProtection="1">
      <alignment horizontal="center" vertical="center" wrapText="1"/>
      <protection locked="0"/>
    </xf>
    <xf numFmtId="0" fontId="114" fillId="0" borderId="0" xfId="0" applyFont="1" applyAlignment="1" applyProtection="1">
      <alignment vertical="center" wrapText="1"/>
      <protection locked="0"/>
    </xf>
    <xf numFmtId="0" fontId="115" fillId="0" borderId="10" xfId="0" applyFont="1" applyBorder="1" applyAlignment="1">
      <alignment horizontal="center" vertical="center"/>
    </xf>
    <xf numFmtId="38" fontId="95" fillId="0" borderId="13" xfId="0" applyNumberFormat="1" applyFont="1" applyBorder="1" applyAlignment="1">
      <alignment horizontal="right" vertical="center"/>
    </xf>
    <xf numFmtId="0" fontId="86" fillId="0" borderId="12" xfId="0" applyFont="1" applyBorder="1" applyAlignment="1">
      <alignment horizontal="right" vertical="center"/>
    </xf>
    <xf numFmtId="0" fontId="97" fillId="0" borderId="29" xfId="0" applyFont="1" applyBorder="1" applyAlignment="1">
      <alignment horizontal="distributed" vertical="center"/>
    </xf>
    <xf numFmtId="0" fontId="97" fillId="0" borderId="30" xfId="0" applyFont="1" applyBorder="1" applyAlignment="1">
      <alignment horizontal="distributed" vertical="center"/>
    </xf>
    <xf numFmtId="0" fontId="97" fillId="0" borderId="31" xfId="0" applyFont="1" applyBorder="1" applyAlignment="1">
      <alignment horizontal="distributed" vertical="center"/>
    </xf>
    <xf numFmtId="0" fontId="116" fillId="0" borderId="42" xfId="0" applyFont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/>
    </xf>
    <xf numFmtId="0" fontId="88" fillId="0" borderId="30" xfId="0" applyFont="1" applyBorder="1" applyAlignment="1">
      <alignment horizontal="distributed" vertical="center"/>
    </xf>
    <xf numFmtId="0" fontId="88" fillId="0" borderId="31" xfId="0" applyFont="1" applyBorder="1" applyAlignment="1">
      <alignment horizontal="distributed" vertical="center"/>
    </xf>
    <xf numFmtId="0" fontId="94" fillId="0" borderId="42" xfId="0" applyFont="1" applyBorder="1" applyAlignment="1">
      <alignment horizontal="distributed" vertical="center"/>
    </xf>
    <xf numFmtId="0" fontId="88" fillId="0" borderId="10" xfId="0" applyFont="1" applyBorder="1" applyAlignment="1">
      <alignment horizontal="distributed" vertical="center"/>
    </xf>
    <xf numFmtId="187" fontId="117" fillId="0" borderId="42" xfId="0" applyNumberFormat="1" applyFont="1" applyBorder="1" applyAlignment="1">
      <alignment horizontal="center" vertical="center"/>
    </xf>
    <xf numFmtId="38" fontId="95" fillId="0" borderId="11" xfId="0" applyNumberFormat="1" applyFont="1" applyBorder="1" applyAlignment="1">
      <alignment horizontal="right" vertical="center"/>
    </xf>
    <xf numFmtId="0" fontId="86" fillId="0" borderId="71" xfId="0" applyFont="1" applyBorder="1" applyAlignment="1">
      <alignment horizontal="right" vertical="center"/>
    </xf>
    <xf numFmtId="0" fontId="97" fillId="0" borderId="61" xfId="0" applyFont="1" applyBorder="1" applyAlignment="1">
      <alignment horizontal="distributed" vertical="center"/>
    </xf>
    <xf numFmtId="0" fontId="97" fillId="0" borderId="62" xfId="0" applyFont="1" applyBorder="1" applyAlignment="1">
      <alignment horizontal="distributed" vertical="center"/>
    </xf>
    <xf numFmtId="0" fontId="97" fillId="0" borderId="63" xfId="0" applyFont="1" applyBorder="1" applyAlignment="1">
      <alignment horizontal="distributed" vertical="center"/>
    </xf>
    <xf numFmtId="0" fontId="97" fillId="0" borderId="54" xfId="0" applyFont="1" applyBorder="1" applyAlignment="1">
      <alignment horizontal="distributed" vertical="center"/>
    </xf>
    <xf numFmtId="0" fontId="97" fillId="0" borderId="14" xfId="0" applyFont="1" applyBorder="1" applyAlignment="1">
      <alignment horizontal="distributed" vertical="center"/>
    </xf>
    <xf numFmtId="0" fontId="97" fillId="0" borderId="16" xfId="0" applyFont="1" applyBorder="1" applyAlignment="1">
      <alignment horizontal="distributed" vertical="center"/>
    </xf>
    <xf numFmtId="0" fontId="97" fillId="0" borderId="29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96" fillId="0" borderId="42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97" fillId="0" borderId="23" xfId="0" applyFont="1" applyBorder="1" applyAlignment="1">
      <alignment horizontal="distributed" vertical="center"/>
    </xf>
    <xf numFmtId="0" fontId="88" fillId="0" borderId="38" xfId="0" applyFont="1" applyBorder="1" applyAlignment="1">
      <alignment horizontal="distributed" vertical="center"/>
    </xf>
    <xf numFmtId="0" fontId="88" fillId="0" borderId="48" xfId="0" applyFont="1" applyBorder="1" applyAlignment="1">
      <alignment horizontal="distributed" vertical="center"/>
    </xf>
    <xf numFmtId="0" fontId="115" fillId="0" borderId="42" xfId="0" applyFont="1" applyBorder="1" applyAlignment="1">
      <alignment horizontal="distributed" vertical="center"/>
    </xf>
    <xf numFmtId="0" fontId="115" fillId="0" borderId="10" xfId="0" applyFont="1" applyBorder="1" applyAlignment="1">
      <alignment horizontal="distributed" vertical="center"/>
    </xf>
    <xf numFmtId="0" fontId="94" fillId="0" borderId="11" xfId="0" applyFont="1" applyBorder="1" applyAlignment="1">
      <alignment horizontal="distributed" vertical="center"/>
    </xf>
    <xf numFmtId="0" fontId="88" fillId="0" borderId="71" xfId="0" applyFont="1" applyBorder="1" applyAlignment="1">
      <alignment horizontal="distributed" vertical="center"/>
    </xf>
    <xf numFmtId="0" fontId="96" fillId="0" borderId="29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96" fillId="0" borderId="11" xfId="0" applyFont="1" applyBorder="1" applyAlignment="1">
      <alignment vertical="center"/>
    </xf>
    <xf numFmtId="0" fontId="88" fillId="0" borderId="71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12" xfId="0" applyFont="1" applyBorder="1" applyAlignment="1">
      <alignment vertical="center"/>
    </xf>
    <xf numFmtId="0" fontId="118" fillId="0" borderId="0" xfId="0" applyFont="1" applyAlignment="1" applyProtection="1">
      <alignment horizontal="right" vertical="center"/>
      <protection locked="0"/>
    </xf>
    <xf numFmtId="0" fontId="103" fillId="0" borderId="29" xfId="0" applyFont="1" applyBorder="1" applyAlignment="1">
      <alignment vertical="center" wrapText="1"/>
    </xf>
    <xf numFmtId="0" fontId="103" fillId="0" borderId="30" xfId="0" applyFont="1" applyBorder="1" applyAlignment="1">
      <alignment vertical="center" wrapText="1"/>
    </xf>
    <xf numFmtId="0" fontId="103" fillId="0" borderId="31" xfId="0" applyFont="1" applyBorder="1" applyAlignment="1">
      <alignment vertical="center" wrapText="1"/>
    </xf>
    <xf numFmtId="0" fontId="87" fillId="0" borderId="42" xfId="0" applyFont="1" applyBorder="1" applyAlignment="1">
      <alignment horizontal="center" vertical="center"/>
    </xf>
    <xf numFmtId="0" fontId="88" fillId="0" borderId="54" xfId="0" applyFont="1" applyBorder="1" applyAlignment="1">
      <alignment horizontal="center" vertical="center"/>
    </xf>
    <xf numFmtId="0" fontId="118" fillId="0" borderId="0" xfId="0" applyFont="1" applyAlignment="1" applyProtection="1">
      <alignment horizontal="center" vertical="center"/>
      <protection locked="0"/>
    </xf>
    <xf numFmtId="0" fontId="85" fillId="0" borderId="10" xfId="0" applyFont="1" applyBorder="1" applyAlignment="1">
      <alignment horizontal="center" vertical="center"/>
    </xf>
    <xf numFmtId="186" fontId="93" fillId="0" borderId="0" xfId="0" applyNumberFormat="1" applyFont="1" applyAlignment="1" applyProtection="1">
      <alignment vertical="center"/>
      <protection locked="0"/>
    </xf>
    <xf numFmtId="186" fontId="88" fillId="0" borderId="10" xfId="0" applyNumberFormat="1" applyFont="1" applyBorder="1" applyAlignment="1" applyProtection="1">
      <alignment vertical="center"/>
      <protection locked="0"/>
    </xf>
    <xf numFmtId="0" fontId="91" fillId="0" borderId="29" xfId="0" applyFont="1" applyBorder="1" applyAlignment="1">
      <alignment horizontal="distributed" vertical="center"/>
    </xf>
    <xf numFmtId="0" fontId="91" fillId="0" borderId="30" xfId="0" applyFont="1" applyBorder="1" applyAlignment="1">
      <alignment horizontal="distributed" vertical="center"/>
    </xf>
    <xf numFmtId="0" fontId="91" fillId="0" borderId="31" xfId="0" applyFont="1" applyBorder="1" applyAlignment="1">
      <alignment horizontal="distributed" vertical="center"/>
    </xf>
    <xf numFmtId="0" fontId="97" fillId="0" borderId="64" xfId="0" applyFont="1" applyBorder="1" applyAlignment="1">
      <alignment horizontal="distributed" vertical="center"/>
    </xf>
    <xf numFmtId="0" fontId="97" fillId="0" borderId="66" xfId="0" applyFont="1" applyBorder="1" applyAlignment="1">
      <alignment horizontal="distributed" vertical="center"/>
    </xf>
    <xf numFmtId="0" fontId="97" fillId="0" borderId="72" xfId="0" applyFont="1" applyBorder="1" applyAlignment="1">
      <alignment horizontal="distributed" vertical="center"/>
    </xf>
    <xf numFmtId="0" fontId="115" fillId="0" borderId="11" xfId="0" applyFont="1" applyBorder="1" applyAlignment="1">
      <alignment horizontal="center" vertical="center"/>
    </xf>
    <xf numFmtId="0" fontId="115" fillId="0" borderId="71" xfId="0" applyFont="1" applyBorder="1" applyAlignment="1">
      <alignment horizontal="center" vertical="center"/>
    </xf>
    <xf numFmtId="0" fontId="115" fillId="0" borderId="42" xfId="0" applyFont="1" applyBorder="1" applyAlignment="1">
      <alignment horizontal="center" vertical="center"/>
    </xf>
    <xf numFmtId="0" fontId="115" fillId="0" borderId="54" xfId="0" applyFont="1" applyBorder="1" applyAlignment="1">
      <alignment horizontal="center" vertical="center"/>
    </xf>
    <xf numFmtId="0" fontId="115" fillId="0" borderId="60" xfId="0" applyFont="1" applyBorder="1" applyAlignment="1">
      <alignment horizontal="center" vertical="center"/>
    </xf>
    <xf numFmtId="0" fontId="103" fillId="0" borderId="73" xfId="0" applyFont="1" applyBorder="1" applyAlignment="1">
      <alignment vertical="center" shrinkToFit="1"/>
    </xf>
    <xf numFmtId="0" fontId="114" fillId="0" borderId="73" xfId="0" applyFont="1" applyBorder="1" applyAlignment="1">
      <alignment vertical="center" shrinkToFit="1"/>
    </xf>
    <xf numFmtId="0" fontId="97" fillId="0" borderId="23" xfId="0" applyFont="1" applyBorder="1" applyAlignment="1">
      <alignment horizontal="center" vertical="center"/>
    </xf>
    <xf numFmtId="0" fontId="97" fillId="0" borderId="38" xfId="0" applyFont="1" applyBorder="1" applyAlignment="1">
      <alignment horizontal="center" vertical="center"/>
    </xf>
    <xf numFmtId="0" fontId="97" fillId="0" borderId="48" xfId="0" applyFont="1" applyBorder="1" applyAlignment="1">
      <alignment horizontal="center" vertical="center"/>
    </xf>
    <xf numFmtId="0" fontId="97" fillId="0" borderId="29" xfId="0" applyFont="1" applyBorder="1" applyAlignment="1">
      <alignment horizontal="left" vertical="center"/>
    </xf>
    <xf numFmtId="0" fontId="88" fillId="0" borderId="30" xfId="0" applyFont="1" applyBorder="1" applyAlignment="1">
      <alignment horizontal="left" vertical="center"/>
    </xf>
    <xf numFmtId="0" fontId="88" fillId="0" borderId="31" xfId="0" applyFont="1" applyBorder="1" applyAlignment="1">
      <alignment horizontal="left" vertical="center"/>
    </xf>
    <xf numFmtId="0" fontId="97" fillId="0" borderId="38" xfId="0" applyFont="1" applyBorder="1" applyAlignment="1">
      <alignment horizontal="distributed" vertical="center"/>
    </xf>
    <xf numFmtId="0" fontId="97" fillId="0" borderId="48" xfId="0" applyFont="1" applyBorder="1" applyAlignment="1">
      <alignment horizontal="distributed" vertical="center"/>
    </xf>
    <xf numFmtId="0" fontId="110" fillId="0" borderId="13" xfId="0" applyFont="1" applyBorder="1" applyAlignment="1">
      <alignment horizontal="distributed" vertical="center"/>
    </xf>
    <xf numFmtId="0" fontId="110" fillId="0" borderId="18" xfId="0" applyFont="1" applyBorder="1" applyAlignment="1">
      <alignment horizontal="distributed" vertical="center"/>
    </xf>
    <xf numFmtId="0" fontId="110" fillId="0" borderId="36" xfId="0" applyFont="1" applyBorder="1" applyAlignment="1">
      <alignment horizontal="distributed" vertical="center"/>
    </xf>
    <xf numFmtId="0" fontId="97" fillId="0" borderId="42" xfId="0" applyFont="1" applyBorder="1" applyAlignment="1">
      <alignment horizontal="distributed" vertical="center"/>
    </xf>
    <xf numFmtId="0" fontId="97" fillId="0" borderId="0" xfId="0" applyFont="1" applyAlignment="1">
      <alignment horizontal="distributed" vertical="center"/>
    </xf>
    <xf numFmtId="0" fontId="97" fillId="0" borderId="53" xfId="0" applyFont="1" applyBorder="1" applyAlignment="1">
      <alignment horizontal="distributed" vertical="center"/>
    </xf>
    <xf numFmtId="0" fontId="97" fillId="0" borderId="21" xfId="0" applyFont="1" applyBorder="1" applyAlignment="1">
      <alignment horizontal="distributed" vertical="center"/>
    </xf>
    <xf numFmtId="0" fontId="97" fillId="0" borderId="26" xfId="0" applyFont="1" applyBorder="1" applyAlignment="1">
      <alignment horizontal="distributed" vertical="center"/>
    </xf>
    <xf numFmtId="0" fontId="97" fillId="0" borderId="49" xfId="0" applyFont="1" applyBorder="1" applyAlignment="1">
      <alignment horizontal="distributed" vertical="center"/>
    </xf>
    <xf numFmtId="0" fontId="119" fillId="0" borderId="0" xfId="0" applyFont="1" applyAlignment="1" applyProtection="1">
      <alignment horizontal="center" vertical="center" wrapText="1"/>
      <protection locked="0"/>
    </xf>
    <xf numFmtId="0" fontId="120" fillId="0" borderId="0" xfId="0" applyFont="1" applyAlignment="1" applyProtection="1">
      <alignment vertical="center" wrapText="1"/>
      <protection locked="0"/>
    </xf>
    <xf numFmtId="38" fontId="103" fillId="0" borderId="0" xfId="49" applyFont="1" applyAlignment="1">
      <alignment vertical="center"/>
    </xf>
    <xf numFmtId="0" fontId="88" fillId="0" borderId="0" xfId="0" applyFont="1" applyAlignment="1">
      <alignment vertical="center"/>
    </xf>
    <xf numFmtId="0" fontId="101" fillId="0" borderId="0" xfId="0" applyFont="1" applyAlignment="1" applyProtection="1">
      <alignment horizontal="center" vertical="center"/>
      <protection locked="0"/>
    </xf>
    <xf numFmtId="0" fontId="108" fillId="0" borderId="54" xfId="0" applyFont="1" applyBorder="1" applyAlignment="1" applyProtection="1">
      <alignment horizontal="center" vertical="center" shrinkToFit="1"/>
      <protection locked="0"/>
    </xf>
    <xf numFmtId="0" fontId="109" fillId="0" borderId="14" xfId="0" applyFont="1" applyBorder="1" applyAlignment="1" applyProtection="1">
      <alignment horizontal="center" vertical="center" shrinkToFit="1"/>
      <protection locked="0"/>
    </xf>
    <xf numFmtId="184" fontId="95" fillId="0" borderId="13" xfId="0" applyNumberFormat="1" applyFont="1" applyBorder="1" applyAlignment="1">
      <alignment horizontal="right" vertical="center"/>
    </xf>
    <xf numFmtId="184" fontId="95" fillId="0" borderId="12" xfId="0" applyNumberFormat="1" applyFont="1" applyBorder="1" applyAlignment="1">
      <alignment horizontal="right" vertical="center"/>
    </xf>
    <xf numFmtId="0" fontId="103" fillId="0" borderId="61" xfId="0" applyFont="1" applyBorder="1" applyAlignment="1">
      <alignment horizontal="distributed" vertical="center"/>
    </xf>
    <xf numFmtId="0" fontId="88" fillId="0" borderId="62" xfId="0" applyFont="1" applyBorder="1" applyAlignment="1">
      <alignment horizontal="distributed" vertical="center"/>
    </xf>
    <xf numFmtId="0" fontId="88" fillId="0" borderId="63" xfId="0" applyFont="1" applyBorder="1" applyAlignment="1">
      <alignment horizontal="distributed" vertical="center"/>
    </xf>
    <xf numFmtId="0" fontId="91" fillId="0" borderId="29" xfId="0" applyFont="1" applyBorder="1" applyAlignment="1">
      <alignment horizontal="left" vertical="center"/>
    </xf>
    <xf numFmtId="0" fontId="120" fillId="0" borderId="30" xfId="0" applyFont="1" applyBorder="1" applyAlignment="1">
      <alignment horizontal="left" vertical="center"/>
    </xf>
    <xf numFmtId="0" fontId="88" fillId="0" borderId="30" xfId="0" applyFont="1" applyBorder="1" applyAlignment="1">
      <alignment vertical="center"/>
    </xf>
    <xf numFmtId="0" fontId="97" fillId="0" borderId="18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103" fillId="0" borderId="29" xfId="0" applyFont="1" applyBorder="1" applyAlignment="1">
      <alignment horizontal="distributed" vertical="center" shrinkToFit="1"/>
    </xf>
    <xf numFmtId="0" fontId="103" fillId="0" borderId="30" xfId="0" applyFont="1" applyBorder="1" applyAlignment="1">
      <alignment horizontal="distributed" vertical="center" shrinkToFit="1"/>
    </xf>
    <xf numFmtId="0" fontId="103" fillId="0" borderId="31" xfId="0" applyFont="1" applyBorder="1" applyAlignment="1">
      <alignment horizontal="distributed" vertical="center" shrinkToFit="1"/>
    </xf>
    <xf numFmtId="0" fontId="91" fillId="0" borderId="61" xfId="0" applyFont="1" applyBorder="1" applyAlignment="1">
      <alignment horizontal="center" vertical="top"/>
    </xf>
    <xf numFmtId="0" fontId="91" fillId="0" borderId="62" xfId="0" applyFont="1" applyBorder="1" applyAlignment="1">
      <alignment horizontal="center" vertical="top"/>
    </xf>
    <xf numFmtId="0" fontId="91" fillId="0" borderId="63" xfId="0" applyFont="1" applyBorder="1" applyAlignment="1">
      <alignment horizontal="center" vertical="top"/>
    </xf>
    <xf numFmtId="0" fontId="97" fillId="0" borderId="11" xfId="0" applyFont="1" applyBorder="1" applyAlignment="1">
      <alignment horizontal="distributed" vertical="center"/>
    </xf>
    <xf numFmtId="0" fontId="97" fillId="0" borderId="73" xfId="0" applyFont="1" applyBorder="1" applyAlignment="1">
      <alignment horizontal="distributed" vertical="center"/>
    </xf>
    <xf numFmtId="0" fontId="97" fillId="0" borderId="46" xfId="0" applyFont="1" applyBorder="1" applyAlignment="1">
      <alignment horizontal="distributed" vertical="center"/>
    </xf>
    <xf numFmtId="0" fontId="103" fillId="0" borderId="29" xfId="0" applyFont="1" applyBorder="1" applyAlignment="1">
      <alignment horizontal="distributed" vertical="center"/>
    </xf>
    <xf numFmtId="0" fontId="114" fillId="0" borderId="30" xfId="0" applyFont="1" applyBorder="1" applyAlignment="1">
      <alignment horizontal="distributed" vertical="center"/>
    </xf>
    <xf numFmtId="0" fontId="114" fillId="0" borderId="31" xfId="0" applyFont="1" applyBorder="1" applyAlignment="1">
      <alignment horizontal="distributed" vertical="center"/>
    </xf>
    <xf numFmtId="0" fontId="97" fillId="0" borderId="61" xfId="0" applyFont="1" applyBorder="1" applyAlignment="1">
      <alignment horizontal="center" vertical="center"/>
    </xf>
    <xf numFmtId="0" fontId="88" fillId="0" borderId="62" xfId="0" applyFont="1" applyBorder="1" applyAlignment="1">
      <alignment horizontal="center" vertical="center"/>
    </xf>
    <xf numFmtId="0" fontId="88" fillId="0" borderId="6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yomiori.co.jp/#http://www.yomiori.co.j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yomiori.co.jp/#http://www.yomiori.co.j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14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590550"/>
          <a:ext cx="8763000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257175</xdr:rowOff>
    </xdr:from>
    <xdr:to>
      <xdr:col>1</xdr:col>
      <xdr:colOff>895350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847725"/>
          <a:ext cx="857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スポンサｰ</a:t>
          </a:r>
        </a:p>
      </xdr:txBody>
    </xdr:sp>
    <xdr:clientData/>
  </xdr:twoCellAnchor>
  <xdr:twoCellAnchor>
    <xdr:from>
      <xdr:col>1</xdr:col>
      <xdr:colOff>95250</xdr:colOff>
      <xdr:row>4</xdr:row>
      <xdr:rowOff>219075</xdr:rowOff>
    </xdr:from>
    <xdr:to>
      <xdr:col>1</xdr:col>
      <xdr:colOff>714375</xdr:colOff>
      <xdr:row>5</xdr:row>
      <xdr:rowOff>133350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19075" y="1495425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折込日</a:t>
          </a:r>
        </a:p>
      </xdr:txBody>
    </xdr:sp>
    <xdr:clientData/>
  </xdr:twoCellAnchor>
  <xdr:twoCellAnchor>
    <xdr:from>
      <xdr:col>1</xdr:col>
      <xdr:colOff>828675</xdr:colOff>
      <xdr:row>2</xdr:row>
      <xdr:rowOff>0</xdr:rowOff>
    </xdr:from>
    <xdr:to>
      <xdr:col>1</xdr:col>
      <xdr:colOff>828675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5905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3857625" y="5905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971550</xdr:colOff>
      <xdr:row>4</xdr:row>
      <xdr:rowOff>247650</xdr:rowOff>
    </xdr:from>
    <xdr:to>
      <xdr:col>13</xdr:col>
      <xdr:colOff>1285875</xdr:colOff>
      <xdr:row>5</xdr:row>
      <xdr:rowOff>95250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8534400" y="152400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件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7" name="Line 8"/>
        <xdr:cNvSpPr>
          <a:spLocks/>
        </xdr:cNvSpPr>
      </xdr:nvSpPr>
      <xdr:spPr>
        <a:xfrm>
          <a:off x="7562850" y="12763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8" name="Line 9"/>
        <xdr:cNvSpPr>
          <a:spLocks/>
        </xdr:cNvSpPr>
      </xdr:nvSpPr>
      <xdr:spPr>
        <a:xfrm>
          <a:off x="7562850" y="933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>
          <a:off x="3857625" y="93345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7</xdr:row>
      <xdr:rowOff>28575</xdr:rowOff>
    </xdr:from>
    <xdr:to>
      <xdr:col>3</xdr:col>
      <xdr:colOff>0</xdr:colOff>
      <xdr:row>7</xdr:row>
      <xdr:rowOff>238125</xdr:rowOff>
    </xdr:to>
    <xdr:sp>
      <xdr:nvSpPr>
        <xdr:cNvPr id="10" name="テキスト 29"/>
        <xdr:cNvSpPr txBox="1">
          <a:spLocks noChangeArrowheads="1"/>
        </xdr:cNvSpPr>
      </xdr:nvSpPr>
      <xdr:spPr>
        <a:xfrm>
          <a:off x="1152525" y="2114550"/>
          <a:ext cx="657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新聞</a:t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1</xdr:col>
      <xdr:colOff>504825</xdr:colOff>
      <xdr:row>7</xdr:row>
      <xdr:rowOff>304800</xdr:rowOff>
    </xdr:to>
    <xdr:sp>
      <xdr:nvSpPr>
        <xdr:cNvPr id="11" name="テキスト 30"/>
        <xdr:cNvSpPr txBox="1">
          <a:spLocks noChangeArrowheads="1"/>
        </xdr:cNvSpPr>
      </xdr:nvSpPr>
      <xdr:spPr>
        <a:xfrm>
          <a:off x="161925" y="219075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区域</a:t>
          </a:r>
        </a:p>
      </xdr:txBody>
    </xdr:sp>
    <xdr:clientData/>
  </xdr:twoCellAnchor>
  <xdr:twoCellAnchor>
    <xdr:from>
      <xdr:col>1</xdr:col>
      <xdr:colOff>123825</xdr:colOff>
      <xdr:row>19</xdr:row>
      <xdr:rowOff>47625</xdr:rowOff>
    </xdr:from>
    <xdr:to>
      <xdr:col>1</xdr:col>
      <xdr:colOff>657225</xdr:colOff>
      <xdr:row>19</xdr:row>
      <xdr:rowOff>238125</xdr:rowOff>
    </xdr:to>
    <xdr:sp>
      <xdr:nvSpPr>
        <xdr:cNvPr id="12" name="テキスト 65"/>
        <xdr:cNvSpPr txBox="1">
          <a:spLocks noChangeArrowheads="1"/>
        </xdr:cNvSpPr>
      </xdr:nvSpPr>
      <xdr:spPr>
        <a:xfrm>
          <a:off x="247650" y="5495925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142875</xdr:colOff>
      <xdr:row>35</xdr:row>
      <xdr:rowOff>47625</xdr:rowOff>
    </xdr:from>
    <xdr:to>
      <xdr:col>1</xdr:col>
      <xdr:colOff>647700</xdr:colOff>
      <xdr:row>35</xdr:row>
      <xdr:rowOff>238125</xdr:rowOff>
    </xdr:to>
    <xdr:sp>
      <xdr:nvSpPr>
        <xdr:cNvPr id="13" name="テキスト 77"/>
        <xdr:cNvSpPr txBox="1">
          <a:spLocks noChangeArrowheads="1"/>
        </xdr:cNvSpPr>
      </xdr:nvSpPr>
      <xdr:spPr>
        <a:xfrm>
          <a:off x="266700" y="99155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295275</xdr:colOff>
      <xdr:row>50</xdr:row>
      <xdr:rowOff>47625</xdr:rowOff>
    </xdr:from>
    <xdr:to>
      <xdr:col>1</xdr:col>
      <xdr:colOff>981075</xdr:colOff>
      <xdr:row>50</xdr:row>
      <xdr:rowOff>238125</xdr:rowOff>
    </xdr:to>
    <xdr:sp>
      <xdr:nvSpPr>
        <xdr:cNvPr id="14" name="テキスト 87"/>
        <xdr:cNvSpPr txBox="1">
          <a:spLocks noChangeArrowheads="1"/>
        </xdr:cNvSpPr>
      </xdr:nvSpPr>
      <xdr:spPr>
        <a:xfrm>
          <a:off x="419100" y="140589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</a:p>
      </xdr:txBody>
    </xdr:sp>
    <xdr:clientData/>
  </xdr:twoCellAnchor>
  <xdr:twoCellAnchor>
    <xdr:from>
      <xdr:col>1</xdr:col>
      <xdr:colOff>276225</xdr:colOff>
      <xdr:row>56</xdr:row>
      <xdr:rowOff>19050</xdr:rowOff>
    </xdr:from>
    <xdr:to>
      <xdr:col>1</xdr:col>
      <xdr:colOff>962025</xdr:colOff>
      <xdr:row>56</xdr:row>
      <xdr:rowOff>209550</xdr:rowOff>
    </xdr:to>
    <xdr:sp>
      <xdr:nvSpPr>
        <xdr:cNvPr id="15" name="テキスト 88"/>
        <xdr:cNvSpPr txBox="1">
          <a:spLocks noChangeArrowheads="1"/>
        </xdr:cNvSpPr>
      </xdr:nvSpPr>
      <xdr:spPr>
        <a:xfrm>
          <a:off x="400050" y="15687675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295275</xdr:colOff>
      <xdr:row>62</xdr:row>
      <xdr:rowOff>47625</xdr:rowOff>
    </xdr:from>
    <xdr:to>
      <xdr:col>1</xdr:col>
      <xdr:colOff>981075</xdr:colOff>
      <xdr:row>62</xdr:row>
      <xdr:rowOff>238125</xdr:rowOff>
    </xdr:to>
    <xdr:sp>
      <xdr:nvSpPr>
        <xdr:cNvPr id="16" name="テキスト 89"/>
        <xdr:cNvSpPr txBox="1">
          <a:spLocks noChangeArrowheads="1"/>
        </xdr:cNvSpPr>
      </xdr:nvSpPr>
      <xdr:spPr>
        <a:xfrm>
          <a:off x="419100" y="17373600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</xdr:col>
      <xdr:colOff>47625</xdr:colOff>
      <xdr:row>7</xdr:row>
      <xdr:rowOff>28575</xdr:rowOff>
    </xdr:from>
    <xdr:to>
      <xdr:col>2</xdr:col>
      <xdr:colOff>276225</xdr:colOff>
      <xdr:row>8</xdr:row>
      <xdr:rowOff>0</xdr:rowOff>
    </xdr:to>
    <xdr:sp>
      <xdr:nvSpPr>
        <xdr:cNvPr id="17" name="Line 19"/>
        <xdr:cNvSpPr>
          <a:spLocks/>
        </xdr:cNvSpPr>
      </xdr:nvSpPr>
      <xdr:spPr>
        <a:xfrm>
          <a:off x="171450" y="2114550"/>
          <a:ext cx="15430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8" name="Line 20"/>
        <xdr:cNvSpPr>
          <a:spLocks/>
        </xdr:cNvSpPr>
      </xdr:nvSpPr>
      <xdr:spPr>
        <a:xfrm>
          <a:off x="123825" y="1276350"/>
          <a:ext cx="878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36</xdr:row>
      <xdr:rowOff>47625</xdr:rowOff>
    </xdr:from>
    <xdr:to>
      <xdr:col>1</xdr:col>
      <xdr:colOff>647700</xdr:colOff>
      <xdr:row>36</xdr:row>
      <xdr:rowOff>247650</xdr:rowOff>
    </xdr:to>
    <xdr:sp>
      <xdr:nvSpPr>
        <xdr:cNvPr id="19" name="テキスト 94"/>
        <xdr:cNvSpPr txBox="1">
          <a:spLocks noChangeArrowheads="1"/>
        </xdr:cNvSpPr>
      </xdr:nvSpPr>
      <xdr:spPr>
        <a:xfrm>
          <a:off x="238125" y="1019175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</a:p>
      </xdr:txBody>
    </xdr:sp>
    <xdr:clientData/>
  </xdr:twoCellAnchor>
  <xdr:twoCellAnchor>
    <xdr:from>
      <xdr:col>1</xdr:col>
      <xdr:colOff>47625</xdr:colOff>
      <xdr:row>63</xdr:row>
      <xdr:rowOff>47625</xdr:rowOff>
    </xdr:from>
    <xdr:to>
      <xdr:col>1</xdr:col>
      <xdr:colOff>733425</xdr:colOff>
      <xdr:row>63</xdr:row>
      <xdr:rowOff>238125</xdr:rowOff>
    </xdr:to>
    <xdr:sp>
      <xdr:nvSpPr>
        <xdr:cNvPr id="20" name="テキスト 89"/>
        <xdr:cNvSpPr txBox="1">
          <a:spLocks noChangeArrowheads="1"/>
        </xdr:cNvSpPr>
      </xdr:nvSpPr>
      <xdr:spPr>
        <a:xfrm>
          <a:off x="171450" y="17649825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紀北計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紀北計</a:t>
          </a:r>
        </a:p>
      </xdr:txBody>
    </xdr:sp>
    <xdr:clientData/>
  </xdr:twoCellAnchor>
  <xdr:twoCellAnchor>
    <xdr:from>
      <xdr:col>10</xdr:col>
      <xdr:colOff>628650</xdr:colOff>
      <xdr:row>4</xdr:row>
      <xdr:rowOff>161925</xdr:rowOff>
    </xdr:from>
    <xdr:to>
      <xdr:col>11</xdr:col>
      <xdr:colOff>209550</xdr:colOff>
      <xdr:row>5</xdr:row>
      <xdr:rowOff>238125</xdr:rowOff>
    </xdr:to>
    <xdr:sp>
      <xdr:nvSpPr>
        <xdr:cNvPr id="21" name="Line 29"/>
        <xdr:cNvSpPr>
          <a:spLocks/>
        </xdr:cNvSpPr>
      </xdr:nvSpPr>
      <xdr:spPr>
        <a:xfrm flipH="1">
          <a:off x="5334000" y="1438275"/>
          <a:ext cx="981075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2</xdr:row>
      <xdr:rowOff>295275</xdr:rowOff>
    </xdr:from>
    <xdr:to>
      <xdr:col>8</xdr:col>
      <xdr:colOff>485775</xdr:colOff>
      <xdr:row>3</xdr:row>
      <xdr:rowOff>209550</xdr:rowOff>
    </xdr:to>
    <xdr:sp>
      <xdr:nvSpPr>
        <xdr:cNvPr id="22" name="Text Box 37"/>
        <xdr:cNvSpPr txBox="1">
          <a:spLocks noChangeArrowheads="1"/>
        </xdr:cNvSpPr>
      </xdr:nvSpPr>
      <xdr:spPr>
        <a:xfrm>
          <a:off x="3514725" y="885825"/>
          <a:ext cx="2190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</a:t>
          </a:r>
        </a:p>
      </xdr:txBody>
    </xdr:sp>
    <xdr:clientData/>
  </xdr:twoCellAnchor>
  <xdr:twoCellAnchor>
    <xdr:from>
      <xdr:col>1</xdr:col>
      <xdr:colOff>142875</xdr:colOff>
      <xdr:row>41</xdr:row>
      <xdr:rowOff>47625</xdr:rowOff>
    </xdr:from>
    <xdr:to>
      <xdr:col>1</xdr:col>
      <xdr:colOff>647700</xdr:colOff>
      <xdr:row>41</xdr:row>
      <xdr:rowOff>238125</xdr:rowOff>
    </xdr:to>
    <xdr:sp>
      <xdr:nvSpPr>
        <xdr:cNvPr id="23" name="テキスト 77"/>
        <xdr:cNvSpPr txBox="1">
          <a:spLocks noChangeArrowheads="1"/>
        </xdr:cNvSpPr>
      </xdr:nvSpPr>
      <xdr:spPr>
        <a:xfrm>
          <a:off x="266700" y="1157287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  <xdr:twoCellAnchor>
    <xdr:from>
      <xdr:col>14</xdr:col>
      <xdr:colOff>276225</xdr:colOff>
      <xdr:row>3</xdr:row>
      <xdr:rowOff>142875</xdr:rowOff>
    </xdr:from>
    <xdr:to>
      <xdr:col>18</xdr:col>
      <xdr:colOff>762000</xdr:colOff>
      <xdr:row>5</xdr:row>
      <xdr:rowOff>295275</xdr:rowOff>
    </xdr:to>
    <xdr:sp>
      <xdr:nvSpPr>
        <xdr:cNvPr id="24" name="Text Box 60"/>
        <xdr:cNvSpPr txBox="1">
          <a:spLocks noChangeArrowheads="1"/>
        </xdr:cNvSpPr>
      </xdr:nvSpPr>
      <xdr:spPr>
        <a:xfrm>
          <a:off x="9182100" y="1076325"/>
          <a:ext cx="39909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式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林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浜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1340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TEL  073-445-2244   FAX 073-445-6664</a:t>
          </a:r>
        </a:p>
      </xdr:txBody>
    </xdr:sp>
    <xdr:clientData/>
  </xdr:twoCellAnchor>
  <xdr:twoCellAnchor>
    <xdr:from>
      <xdr:col>14</xdr:col>
      <xdr:colOff>28575</xdr:colOff>
      <xdr:row>1</xdr:row>
      <xdr:rowOff>76200</xdr:rowOff>
    </xdr:from>
    <xdr:to>
      <xdr:col>16</xdr:col>
      <xdr:colOff>1152525</xdr:colOff>
      <xdr:row>2</xdr:row>
      <xdr:rowOff>161925</xdr:rowOff>
    </xdr:to>
    <xdr:pic>
      <xdr:nvPicPr>
        <xdr:cNvPr id="2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228600"/>
          <a:ext cx="2590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2</xdr:row>
      <xdr:rowOff>161925</xdr:rowOff>
    </xdr:from>
    <xdr:to>
      <xdr:col>18</xdr:col>
      <xdr:colOff>847725</xdr:colOff>
      <xdr:row>3</xdr:row>
      <xdr:rowOff>171450</xdr:rowOff>
    </xdr:to>
    <xdr:pic>
      <xdr:nvPicPr>
        <xdr:cNvPr id="26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752475"/>
          <a:ext cx="427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457200</xdr:colOff>
      <xdr:row>2</xdr:row>
      <xdr:rowOff>171450</xdr:rowOff>
    </xdr:from>
    <xdr:to>
      <xdr:col>17</xdr:col>
      <xdr:colOff>142875</xdr:colOff>
      <xdr:row>3</xdr:row>
      <xdr:rowOff>171450</xdr:rowOff>
    </xdr:to>
    <xdr:pic>
      <xdr:nvPicPr>
        <xdr:cNvPr id="27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7620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1066800</xdr:colOff>
      <xdr:row>1</xdr:row>
      <xdr:rowOff>333375</xdr:rowOff>
    </xdr:from>
    <xdr:to>
      <xdr:col>18</xdr:col>
      <xdr:colOff>552450</xdr:colOff>
      <xdr:row>2</xdr:row>
      <xdr:rowOff>161925</xdr:rowOff>
    </xdr:to>
    <xdr:sp>
      <xdr:nvSpPr>
        <xdr:cNvPr id="28" name="Text Box 64"/>
        <xdr:cNvSpPr txBox="1">
          <a:spLocks noChangeArrowheads="1"/>
        </xdr:cNvSpPr>
      </xdr:nvSpPr>
      <xdr:spPr>
        <a:xfrm>
          <a:off x="11439525" y="485775"/>
          <a:ext cx="1524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信頼のネットワーク</a:t>
          </a:r>
        </a:p>
      </xdr:txBody>
    </xdr:sp>
    <xdr:clientData/>
  </xdr:twoCellAnchor>
  <xdr:twoCellAnchor>
    <xdr:from>
      <xdr:col>14</xdr:col>
      <xdr:colOff>438150</xdr:colOff>
      <xdr:row>5</xdr:row>
      <xdr:rowOff>190500</xdr:rowOff>
    </xdr:from>
    <xdr:to>
      <xdr:col>18</xdr:col>
      <xdr:colOff>152400</xdr:colOff>
      <xdr:row>6</xdr:row>
      <xdr:rowOff>114300</xdr:rowOff>
    </xdr:to>
    <xdr:sp>
      <xdr:nvSpPr>
        <xdr:cNvPr id="29" name="Text Box 94">
          <a:hlinkClick r:id="rId4"/>
        </xdr:cNvPr>
        <xdr:cNvSpPr txBox="1">
          <a:spLocks noChangeArrowheads="1"/>
        </xdr:cNvSpPr>
      </xdr:nvSpPr>
      <xdr:spPr>
        <a:xfrm>
          <a:off x="9344025" y="1809750"/>
          <a:ext cx="3219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  :   http://www.yomiori.co.jp</a:t>
          </a:r>
        </a:p>
      </xdr:txBody>
    </xdr:sp>
    <xdr:clientData/>
  </xdr:twoCellAnchor>
  <xdr:twoCellAnchor>
    <xdr:from>
      <xdr:col>1</xdr:col>
      <xdr:colOff>752475</xdr:colOff>
      <xdr:row>24</xdr:row>
      <xdr:rowOff>142875</xdr:rowOff>
    </xdr:from>
    <xdr:to>
      <xdr:col>1</xdr:col>
      <xdr:colOff>1257300</xdr:colOff>
      <xdr:row>24</xdr:row>
      <xdr:rowOff>142875</xdr:rowOff>
    </xdr:to>
    <xdr:sp>
      <xdr:nvSpPr>
        <xdr:cNvPr id="30" name="Line 97"/>
        <xdr:cNvSpPr>
          <a:spLocks/>
        </xdr:cNvSpPr>
      </xdr:nvSpPr>
      <xdr:spPr>
        <a:xfrm>
          <a:off x="876300" y="6972300"/>
          <a:ext cx="5048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0</xdr:rowOff>
    </xdr:from>
    <xdr:to>
      <xdr:col>14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438150"/>
          <a:ext cx="896302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257175</xdr:rowOff>
    </xdr:from>
    <xdr:to>
      <xdr:col>1</xdr:col>
      <xdr:colOff>895350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1925" y="695325"/>
          <a:ext cx="857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スポンサｰ</a:t>
          </a:r>
        </a:p>
      </xdr:txBody>
    </xdr:sp>
    <xdr:clientData/>
  </xdr:twoCellAnchor>
  <xdr:twoCellAnchor>
    <xdr:from>
      <xdr:col>1</xdr:col>
      <xdr:colOff>95250</xdr:colOff>
      <xdr:row>4</xdr:row>
      <xdr:rowOff>219075</xdr:rowOff>
    </xdr:from>
    <xdr:to>
      <xdr:col>1</xdr:col>
      <xdr:colOff>714375</xdr:colOff>
      <xdr:row>5</xdr:row>
      <xdr:rowOff>133350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19075" y="1343025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折込日</a:t>
          </a:r>
        </a:p>
      </xdr:txBody>
    </xdr:sp>
    <xdr:clientData/>
  </xdr:twoCellAnchor>
  <xdr:twoCellAnchor>
    <xdr:from>
      <xdr:col>1</xdr:col>
      <xdr:colOff>828675</xdr:colOff>
      <xdr:row>2</xdr:row>
      <xdr:rowOff>0</xdr:rowOff>
    </xdr:from>
    <xdr:to>
      <xdr:col>1</xdr:col>
      <xdr:colOff>828675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00" y="4381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4000500" y="438150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2</xdr:row>
      <xdr:rowOff>247650</xdr:rowOff>
    </xdr:from>
    <xdr:to>
      <xdr:col>8</xdr:col>
      <xdr:colOff>552450</xdr:colOff>
      <xdr:row>3</xdr:row>
      <xdr:rowOff>171450</xdr:rowOff>
    </xdr:to>
    <xdr:sp>
      <xdr:nvSpPr>
        <xdr:cNvPr id="6" name="テキスト 13"/>
        <xdr:cNvSpPr txBox="1">
          <a:spLocks noChangeArrowheads="1"/>
        </xdr:cNvSpPr>
      </xdr:nvSpPr>
      <xdr:spPr>
        <a:xfrm>
          <a:off x="3486150" y="685800"/>
          <a:ext cx="342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様</a:t>
          </a:r>
        </a:p>
      </xdr:txBody>
    </xdr:sp>
    <xdr:clientData/>
  </xdr:twoCellAnchor>
  <xdr:twoCellAnchor>
    <xdr:from>
      <xdr:col>13</xdr:col>
      <xdr:colOff>971550</xdr:colOff>
      <xdr:row>4</xdr:row>
      <xdr:rowOff>247650</xdr:rowOff>
    </xdr:from>
    <xdr:to>
      <xdr:col>13</xdr:col>
      <xdr:colOff>1285875</xdr:colOff>
      <xdr:row>5</xdr:row>
      <xdr:rowOff>95250</xdr:rowOff>
    </xdr:to>
    <xdr:sp>
      <xdr:nvSpPr>
        <xdr:cNvPr id="7" name="テキスト 17"/>
        <xdr:cNvSpPr txBox="1">
          <a:spLocks noChangeArrowheads="1"/>
        </xdr:cNvSpPr>
      </xdr:nvSpPr>
      <xdr:spPr>
        <a:xfrm>
          <a:off x="8705850" y="137160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件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>
          <a:off x="7734300" y="11239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9" name="Line 10"/>
        <xdr:cNvSpPr>
          <a:spLocks/>
        </xdr:cNvSpPr>
      </xdr:nvSpPr>
      <xdr:spPr>
        <a:xfrm>
          <a:off x="7734300" y="7810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7</xdr:row>
      <xdr:rowOff>47625</xdr:rowOff>
    </xdr:from>
    <xdr:to>
      <xdr:col>2</xdr:col>
      <xdr:colOff>219075</xdr:colOff>
      <xdr:row>7</xdr:row>
      <xdr:rowOff>238125</xdr:rowOff>
    </xdr:to>
    <xdr:sp>
      <xdr:nvSpPr>
        <xdr:cNvPr id="10" name="テキスト 29"/>
        <xdr:cNvSpPr txBox="1">
          <a:spLocks noChangeArrowheads="1"/>
        </xdr:cNvSpPr>
      </xdr:nvSpPr>
      <xdr:spPr>
        <a:xfrm>
          <a:off x="990600" y="1981200"/>
          <a:ext cx="733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新聞</a:t>
          </a:r>
        </a:p>
      </xdr:txBody>
    </xdr:sp>
    <xdr:clientData/>
  </xdr:twoCellAnchor>
  <xdr:twoCellAnchor>
    <xdr:from>
      <xdr:col>1</xdr:col>
      <xdr:colOff>38100</xdr:colOff>
      <xdr:row>7</xdr:row>
      <xdr:rowOff>104775</xdr:rowOff>
    </xdr:from>
    <xdr:to>
      <xdr:col>1</xdr:col>
      <xdr:colOff>504825</xdr:colOff>
      <xdr:row>7</xdr:row>
      <xdr:rowOff>304800</xdr:rowOff>
    </xdr:to>
    <xdr:sp>
      <xdr:nvSpPr>
        <xdr:cNvPr id="11" name="テキスト 30"/>
        <xdr:cNvSpPr txBox="1">
          <a:spLocks noChangeArrowheads="1"/>
        </xdr:cNvSpPr>
      </xdr:nvSpPr>
      <xdr:spPr>
        <a:xfrm>
          <a:off x="161925" y="203835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区域</a:t>
          </a:r>
        </a:p>
      </xdr:txBody>
    </xdr:sp>
    <xdr:clientData/>
  </xdr:twoCellAnchor>
  <xdr:twoCellAnchor>
    <xdr:from>
      <xdr:col>1</xdr:col>
      <xdr:colOff>114300</xdr:colOff>
      <xdr:row>65</xdr:row>
      <xdr:rowOff>0</xdr:rowOff>
    </xdr:from>
    <xdr:to>
      <xdr:col>1</xdr:col>
      <xdr:colOff>800100</xdr:colOff>
      <xdr:row>65</xdr:row>
      <xdr:rowOff>0</xdr:rowOff>
    </xdr:to>
    <xdr:sp>
      <xdr:nvSpPr>
        <xdr:cNvPr id="12" name="テキスト 89"/>
        <xdr:cNvSpPr txBox="1">
          <a:spLocks noChangeArrowheads="1"/>
        </xdr:cNvSpPr>
      </xdr:nvSpPr>
      <xdr:spPr>
        <a:xfrm>
          <a:off x="238125" y="18545175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合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</a:t>
          </a:r>
        </a:p>
      </xdr:txBody>
    </xdr:sp>
    <xdr:clientData/>
  </xdr:twoCellAnchor>
  <xdr:twoCellAnchor>
    <xdr:from>
      <xdr:col>1</xdr:col>
      <xdr:colOff>47625</xdr:colOff>
      <xdr:row>7</xdr:row>
      <xdr:rowOff>28575</xdr:rowOff>
    </xdr:from>
    <xdr:to>
      <xdr:col>2</xdr:col>
      <xdr:colOff>276225</xdr:colOff>
      <xdr:row>8</xdr:row>
      <xdr:rowOff>0</xdr:rowOff>
    </xdr:to>
    <xdr:sp>
      <xdr:nvSpPr>
        <xdr:cNvPr id="13" name="Line 16"/>
        <xdr:cNvSpPr>
          <a:spLocks/>
        </xdr:cNvSpPr>
      </xdr:nvSpPr>
      <xdr:spPr>
        <a:xfrm>
          <a:off x="171450" y="1962150"/>
          <a:ext cx="1609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4" name="Line 17"/>
        <xdr:cNvSpPr>
          <a:spLocks/>
        </xdr:cNvSpPr>
      </xdr:nvSpPr>
      <xdr:spPr>
        <a:xfrm>
          <a:off x="123825" y="1123950"/>
          <a:ext cx="898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47625</xdr:rowOff>
    </xdr:from>
    <xdr:to>
      <xdr:col>1</xdr:col>
      <xdr:colOff>542925</xdr:colOff>
      <xdr:row>13</xdr:row>
      <xdr:rowOff>247650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257175" y="37338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17</xdr:row>
      <xdr:rowOff>28575</xdr:rowOff>
    </xdr:from>
    <xdr:to>
      <xdr:col>1</xdr:col>
      <xdr:colOff>428625</xdr:colOff>
      <xdr:row>17</xdr:row>
      <xdr:rowOff>266700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228600" y="485775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20</xdr:row>
      <xdr:rowOff>28575</xdr:rowOff>
    </xdr:from>
    <xdr:to>
      <xdr:col>1</xdr:col>
      <xdr:colOff>428625</xdr:colOff>
      <xdr:row>20</xdr:row>
      <xdr:rowOff>266700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228600" y="57150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25</xdr:row>
      <xdr:rowOff>28575</xdr:rowOff>
    </xdr:from>
    <xdr:to>
      <xdr:col>1</xdr:col>
      <xdr:colOff>428625</xdr:colOff>
      <xdr:row>25</xdr:row>
      <xdr:rowOff>266700</xdr:rowOff>
    </xdr:to>
    <xdr:sp>
      <xdr:nvSpPr>
        <xdr:cNvPr id="18" name="Text Box 24"/>
        <xdr:cNvSpPr txBox="1">
          <a:spLocks noChangeArrowheads="1"/>
        </xdr:cNvSpPr>
      </xdr:nvSpPr>
      <xdr:spPr>
        <a:xfrm>
          <a:off x="228600" y="714375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30</xdr:row>
      <xdr:rowOff>28575</xdr:rowOff>
    </xdr:from>
    <xdr:to>
      <xdr:col>1</xdr:col>
      <xdr:colOff>428625</xdr:colOff>
      <xdr:row>30</xdr:row>
      <xdr:rowOff>266700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228600" y="85725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33</xdr:row>
      <xdr:rowOff>28575</xdr:rowOff>
    </xdr:from>
    <xdr:to>
      <xdr:col>1</xdr:col>
      <xdr:colOff>428625</xdr:colOff>
      <xdr:row>33</xdr:row>
      <xdr:rowOff>266700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228600" y="942975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40</xdr:row>
      <xdr:rowOff>28575</xdr:rowOff>
    </xdr:from>
    <xdr:to>
      <xdr:col>1</xdr:col>
      <xdr:colOff>428625</xdr:colOff>
      <xdr:row>40</xdr:row>
      <xdr:rowOff>266700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228600" y="114300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48</xdr:row>
      <xdr:rowOff>28575</xdr:rowOff>
    </xdr:from>
    <xdr:to>
      <xdr:col>1</xdr:col>
      <xdr:colOff>428625</xdr:colOff>
      <xdr:row>48</xdr:row>
      <xdr:rowOff>266700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228600" y="137160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56</xdr:row>
      <xdr:rowOff>28575</xdr:rowOff>
    </xdr:from>
    <xdr:to>
      <xdr:col>1</xdr:col>
      <xdr:colOff>428625</xdr:colOff>
      <xdr:row>56</xdr:row>
      <xdr:rowOff>266700</xdr:rowOff>
    </xdr:to>
    <xdr:sp>
      <xdr:nvSpPr>
        <xdr:cNvPr id="23" name="Text Box 29"/>
        <xdr:cNvSpPr txBox="1">
          <a:spLocks noChangeArrowheads="1"/>
        </xdr:cNvSpPr>
      </xdr:nvSpPr>
      <xdr:spPr>
        <a:xfrm>
          <a:off x="228600" y="160020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104775</xdr:colOff>
      <xdr:row>62</xdr:row>
      <xdr:rowOff>28575</xdr:rowOff>
    </xdr:from>
    <xdr:to>
      <xdr:col>1</xdr:col>
      <xdr:colOff>428625</xdr:colOff>
      <xdr:row>62</xdr:row>
      <xdr:rowOff>266700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228600" y="17716500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</a:p>
      </xdr:txBody>
    </xdr:sp>
    <xdr:clientData/>
  </xdr:twoCellAnchor>
  <xdr:twoCellAnchor>
    <xdr:from>
      <xdr:col>1</xdr:col>
      <xdr:colOff>47625</xdr:colOff>
      <xdr:row>63</xdr:row>
      <xdr:rowOff>47625</xdr:rowOff>
    </xdr:from>
    <xdr:to>
      <xdr:col>1</xdr:col>
      <xdr:colOff>647700</xdr:colOff>
      <xdr:row>63</xdr:row>
      <xdr:rowOff>266700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171450" y="18021300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紀南計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64</xdr:row>
      <xdr:rowOff>57150</xdr:rowOff>
    </xdr:from>
    <xdr:to>
      <xdr:col>1</xdr:col>
      <xdr:colOff>657225</xdr:colOff>
      <xdr:row>64</xdr:row>
      <xdr:rowOff>266700</xdr:rowOff>
    </xdr:to>
    <xdr:sp>
      <xdr:nvSpPr>
        <xdr:cNvPr id="26" name="Text Box 32"/>
        <xdr:cNvSpPr txBox="1">
          <a:spLocks noChangeArrowheads="1"/>
        </xdr:cNvSpPr>
      </xdr:nvSpPr>
      <xdr:spPr>
        <a:xfrm>
          <a:off x="180975" y="18316575"/>
          <a:ext cx="600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県総計</a:t>
          </a:r>
        </a:p>
      </xdr:txBody>
    </xdr:sp>
    <xdr:clientData/>
  </xdr:twoCellAnchor>
  <xdr:twoCellAnchor>
    <xdr:from>
      <xdr:col>10</xdr:col>
      <xdr:colOff>762000</xdr:colOff>
      <xdr:row>4</xdr:row>
      <xdr:rowOff>161925</xdr:rowOff>
    </xdr:from>
    <xdr:to>
      <xdr:col>11</xdr:col>
      <xdr:colOff>342900</xdr:colOff>
      <xdr:row>5</xdr:row>
      <xdr:rowOff>238125</xdr:rowOff>
    </xdr:to>
    <xdr:sp>
      <xdr:nvSpPr>
        <xdr:cNvPr id="27" name="Line 33"/>
        <xdr:cNvSpPr>
          <a:spLocks/>
        </xdr:cNvSpPr>
      </xdr:nvSpPr>
      <xdr:spPr>
        <a:xfrm flipH="1">
          <a:off x="5610225" y="1285875"/>
          <a:ext cx="952500" cy="419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</xdr:row>
      <xdr:rowOff>123825</xdr:rowOff>
    </xdr:from>
    <xdr:to>
      <xdr:col>16</xdr:col>
      <xdr:colOff>857250</xdr:colOff>
      <xdr:row>2</xdr:row>
      <xdr:rowOff>200025</xdr:rowOff>
    </xdr:to>
    <xdr:pic>
      <xdr:nvPicPr>
        <xdr:cNvPr id="2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52400"/>
          <a:ext cx="2190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190500</xdr:rowOff>
    </xdr:from>
    <xdr:to>
      <xdr:col>19</xdr:col>
      <xdr:colOff>38100</xdr:colOff>
      <xdr:row>3</xdr:row>
      <xdr:rowOff>219075</xdr:rowOff>
    </xdr:to>
    <xdr:pic>
      <xdr:nvPicPr>
        <xdr:cNvPr id="2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628650"/>
          <a:ext cx="433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447675</xdr:colOff>
      <xdr:row>2</xdr:row>
      <xdr:rowOff>200025</xdr:rowOff>
    </xdr:from>
    <xdr:to>
      <xdr:col>17</xdr:col>
      <xdr:colOff>161925</xdr:colOff>
      <xdr:row>3</xdr:row>
      <xdr:rowOff>200025</xdr:rowOff>
    </xdr:to>
    <xdr:pic>
      <xdr:nvPicPr>
        <xdr:cNvPr id="30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10900" y="638175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3</xdr:row>
      <xdr:rowOff>142875</xdr:rowOff>
    </xdr:from>
    <xdr:to>
      <xdr:col>18</xdr:col>
      <xdr:colOff>781050</xdr:colOff>
      <xdr:row>5</xdr:row>
      <xdr:rowOff>304800</xdr:rowOff>
    </xdr:to>
    <xdr:sp>
      <xdr:nvSpPr>
        <xdr:cNvPr id="31" name="Text Box 41"/>
        <xdr:cNvSpPr txBox="1">
          <a:spLocks noChangeArrowheads="1"/>
        </xdr:cNvSpPr>
      </xdr:nvSpPr>
      <xdr:spPr>
        <a:xfrm>
          <a:off x="9439275" y="923925"/>
          <a:ext cx="39147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式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林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　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聞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歌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山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浜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1340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TEL  073-445-2244  FAX  073-445-6664</a:t>
          </a:r>
        </a:p>
      </xdr:txBody>
    </xdr:sp>
    <xdr:clientData/>
  </xdr:twoCellAnchor>
  <xdr:twoCellAnchor>
    <xdr:from>
      <xdr:col>16</xdr:col>
      <xdr:colOff>1095375</xdr:colOff>
      <xdr:row>1</xdr:row>
      <xdr:rowOff>333375</xdr:rowOff>
    </xdr:from>
    <xdr:to>
      <xdr:col>18</xdr:col>
      <xdr:colOff>676275</xdr:colOff>
      <xdr:row>2</xdr:row>
      <xdr:rowOff>190500</xdr:rowOff>
    </xdr:to>
    <xdr:sp>
      <xdr:nvSpPr>
        <xdr:cNvPr id="32" name="Text Box 42"/>
        <xdr:cNvSpPr txBox="1">
          <a:spLocks noChangeArrowheads="1"/>
        </xdr:cNvSpPr>
      </xdr:nvSpPr>
      <xdr:spPr>
        <a:xfrm>
          <a:off x="11658600" y="361950"/>
          <a:ext cx="1590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信頼のネットワーク</a:t>
          </a:r>
        </a:p>
      </xdr:txBody>
    </xdr:sp>
    <xdr:clientData/>
  </xdr:twoCellAnchor>
  <xdr:twoCellAnchor>
    <xdr:from>
      <xdr:col>14</xdr:col>
      <xdr:colOff>514350</xdr:colOff>
      <xdr:row>5</xdr:row>
      <xdr:rowOff>190500</xdr:rowOff>
    </xdr:from>
    <xdr:to>
      <xdr:col>18</xdr:col>
      <xdr:colOff>266700</xdr:colOff>
      <xdr:row>6</xdr:row>
      <xdr:rowOff>66675</xdr:rowOff>
    </xdr:to>
    <xdr:sp>
      <xdr:nvSpPr>
        <xdr:cNvPr id="33" name="Text Box 45">
          <a:hlinkClick r:id="rId4"/>
        </xdr:cNvPr>
        <xdr:cNvSpPr txBox="1">
          <a:spLocks noChangeArrowheads="1"/>
        </xdr:cNvSpPr>
      </xdr:nvSpPr>
      <xdr:spPr>
        <a:xfrm>
          <a:off x="9620250" y="1657350"/>
          <a:ext cx="3219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HP  :   http://www.yomiori.co.jp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S95"/>
  <sheetViews>
    <sheetView tabSelected="1" zoomScale="80" zoomScaleNormal="80" zoomScalePageLayoutView="0" workbookViewId="0" topLeftCell="A1">
      <selection activeCell="C3" sqref="C3:H4"/>
    </sheetView>
  </sheetViews>
  <sheetFormatPr defaultColWidth="8.875" defaultRowHeight="16.5" customHeight="1"/>
  <cols>
    <col min="1" max="1" width="1.625" style="5" customWidth="1"/>
    <col min="2" max="2" width="17.25390625" style="1" customWidth="1"/>
    <col min="3" max="4" width="4.875" style="1" customWidth="1"/>
    <col min="5" max="5" width="2.625" style="1" customWidth="1"/>
    <col min="6" max="6" width="4.375" style="1" customWidth="1"/>
    <col min="7" max="7" width="2.875" style="1" customWidth="1"/>
    <col min="8" max="8" width="4.125" style="1" customWidth="1"/>
    <col min="9" max="9" width="8.00390625" style="2" customWidth="1"/>
    <col min="10" max="10" width="11.125" style="3" customWidth="1"/>
    <col min="11" max="11" width="18.375" style="4" customWidth="1"/>
    <col min="12" max="12" width="8.00390625" style="2" customWidth="1"/>
    <col min="13" max="13" width="11.125" style="4" customWidth="1"/>
    <col min="14" max="14" width="17.625" style="4" customWidth="1"/>
    <col min="15" max="15" width="8.125" style="2" customWidth="1"/>
    <col min="16" max="16" width="11.125" style="4" customWidth="1"/>
    <col min="17" max="17" width="18.75390625" style="4" customWidth="1"/>
    <col min="18" max="18" width="8.00390625" style="2" customWidth="1"/>
    <col min="19" max="19" width="11.25390625" style="4" customWidth="1"/>
    <col min="20" max="22" width="8.875" style="5" customWidth="1"/>
    <col min="23" max="23" width="7.75390625" style="5" customWidth="1"/>
    <col min="24" max="16384" width="8.875" style="5" customWidth="1"/>
  </cols>
  <sheetData>
    <row r="1" ht="12" customHeight="1"/>
    <row r="2" spans="2:14" ht="34.5" customHeight="1">
      <c r="B2" s="6" t="s">
        <v>153</v>
      </c>
      <c r="C2" s="6"/>
      <c r="I2" s="7"/>
      <c r="J2" s="232"/>
      <c r="K2" s="232"/>
      <c r="L2" s="232"/>
      <c r="M2" s="232"/>
      <c r="N2" s="8">
        <v>45323</v>
      </c>
    </row>
    <row r="3" spans="3:14" ht="27" customHeight="1">
      <c r="C3" s="236"/>
      <c r="D3" s="237"/>
      <c r="E3" s="237"/>
      <c r="F3" s="237"/>
      <c r="G3" s="237"/>
      <c r="H3" s="237"/>
      <c r="J3" s="9" t="s">
        <v>107</v>
      </c>
      <c r="K3" s="233"/>
      <c r="L3" s="234"/>
      <c r="M3" s="234"/>
      <c r="N3" s="234"/>
    </row>
    <row r="4" spans="3:14" ht="27" customHeight="1">
      <c r="C4" s="237"/>
      <c r="D4" s="237"/>
      <c r="E4" s="237"/>
      <c r="F4" s="237"/>
      <c r="G4" s="237"/>
      <c r="H4" s="237"/>
      <c r="J4" s="9" t="s">
        <v>108</v>
      </c>
      <c r="K4" s="10"/>
      <c r="L4" s="11"/>
      <c r="M4" s="12" t="s">
        <v>41</v>
      </c>
      <c r="N4" s="13"/>
    </row>
    <row r="5" spans="2:18" ht="27" customHeight="1">
      <c r="B5" s="283"/>
      <c r="C5" s="276" t="s">
        <v>36</v>
      </c>
      <c r="D5" s="289"/>
      <c r="E5" s="276" t="s">
        <v>37</v>
      </c>
      <c r="F5" s="289"/>
      <c r="G5" s="276" t="s">
        <v>38</v>
      </c>
      <c r="H5" s="289"/>
      <c r="I5" s="276" t="s">
        <v>39</v>
      </c>
      <c r="J5" s="290" t="s">
        <v>90</v>
      </c>
      <c r="K5" s="14">
        <f>SUM(J37,M37,P37,S37,S64,P64,M64,J64)</f>
        <v>0</v>
      </c>
      <c r="L5" s="15"/>
      <c r="M5" s="287" t="s">
        <v>40</v>
      </c>
      <c r="N5" s="235"/>
      <c r="R5" s="16"/>
    </row>
    <row r="6" spans="2:14" ht="27" customHeight="1">
      <c r="B6" s="283"/>
      <c r="C6" s="276"/>
      <c r="D6" s="289"/>
      <c r="E6" s="276"/>
      <c r="F6" s="289"/>
      <c r="G6" s="276"/>
      <c r="H6" s="289"/>
      <c r="I6" s="276"/>
      <c r="J6" s="290"/>
      <c r="K6" s="291">
        <f>SUM('紀南 (2)'!J65,'紀南 (2)'!M65,'紀南 (2)'!Q65,'紀南 (2)'!P65,'紀南 (2)'!Q65,'紀南 (2)'!S65)</f>
        <v>0</v>
      </c>
      <c r="L6" s="292"/>
      <c r="M6" s="288"/>
      <c r="N6" s="235"/>
    </row>
    <row r="7" ht="9.75" customHeight="1"/>
    <row r="8" spans="2:19" ht="25.5" customHeight="1">
      <c r="B8" s="281"/>
      <c r="C8" s="282"/>
      <c r="D8" s="17" t="s">
        <v>0</v>
      </c>
      <c r="E8" s="17"/>
      <c r="F8" s="17"/>
      <c r="G8" s="17"/>
      <c r="H8" s="17"/>
      <c r="I8" s="18"/>
      <c r="J8" s="19"/>
      <c r="K8" s="17" t="s">
        <v>1</v>
      </c>
      <c r="L8" s="18"/>
      <c r="M8" s="19"/>
      <c r="N8" s="17" t="s">
        <v>2</v>
      </c>
      <c r="O8" s="18"/>
      <c r="P8" s="19"/>
      <c r="Q8" s="17" t="s">
        <v>3</v>
      </c>
      <c r="R8" s="18"/>
      <c r="S8" s="20"/>
    </row>
    <row r="9" spans="2:19" s="29" customFormat="1" ht="21.75" customHeight="1">
      <c r="B9" s="277" t="s">
        <v>4</v>
      </c>
      <c r="C9" s="278"/>
      <c r="D9" s="21" t="s">
        <v>5</v>
      </c>
      <c r="E9" s="22"/>
      <c r="F9" s="22"/>
      <c r="G9" s="22"/>
      <c r="H9" s="22"/>
      <c r="I9" s="23" t="s">
        <v>6</v>
      </c>
      <c r="J9" s="24"/>
      <c r="K9" s="21" t="s">
        <v>5</v>
      </c>
      <c r="L9" s="23" t="s">
        <v>6</v>
      </c>
      <c r="M9" s="25"/>
      <c r="N9" s="26" t="s">
        <v>5</v>
      </c>
      <c r="O9" s="23" t="s">
        <v>6</v>
      </c>
      <c r="P9" s="25"/>
      <c r="Q9" s="26" t="s">
        <v>5</v>
      </c>
      <c r="R9" s="27" t="s">
        <v>6</v>
      </c>
      <c r="S9" s="28"/>
    </row>
    <row r="10" spans="2:19" ht="21.75" customHeight="1">
      <c r="B10" s="279"/>
      <c r="C10" s="280"/>
      <c r="D10" s="266" t="s">
        <v>7</v>
      </c>
      <c r="E10" s="267"/>
      <c r="F10" s="267"/>
      <c r="G10" s="267"/>
      <c r="H10" s="268"/>
      <c r="I10" s="30">
        <v>350</v>
      </c>
      <c r="J10" s="31"/>
      <c r="K10" s="32" t="s">
        <v>8</v>
      </c>
      <c r="L10" s="30">
        <v>100</v>
      </c>
      <c r="M10" s="33"/>
      <c r="N10" s="34" t="s">
        <v>8</v>
      </c>
      <c r="O10" s="35">
        <v>100</v>
      </c>
      <c r="P10" s="36"/>
      <c r="Q10" s="37" t="s">
        <v>8</v>
      </c>
      <c r="R10" s="30">
        <v>100</v>
      </c>
      <c r="S10" s="38"/>
    </row>
    <row r="11" spans="2:19" ht="21.75" customHeight="1">
      <c r="B11" s="264"/>
      <c r="C11" s="265"/>
      <c r="D11" s="241" t="s">
        <v>111</v>
      </c>
      <c r="E11" s="242"/>
      <c r="F11" s="242"/>
      <c r="G11" s="242"/>
      <c r="H11" s="243"/>
      <c r="I11" s="30">
        <v>2650</v>
      </c>
      <c r="J11" s="31"/>
      <c r="K11" s="32" t="s">
        <v>143</v>
      </c>
      <c r="L11" s="30">
        <v>2650</v>
      </c>
      <c r="M11" s="33"/>
      <c r="N11" s="32" t="s">
        <v>92</v>
      </c>
      <c r="O11" s="30">
        <v>2900</v>
      </c>
      <c r="P11" s="39"/>
      <c r="Q11" s="37" t="s">
        <v>9</v>
      </c>
      <c r="R11" s="30">
        <v>1050</v>
      </c>
      <c r="S11" s="38"/>
    </row>
    <row r="12" spans="2:19" ht="21.75" customHeight="1">
      <c r="B12" s="264"/>
      <c r="C12" s="265"/>
      <c r="D12" s="284" t="s">
        <v>178</v>
      </c>
      <c r="E12" s="285"/>
      <c r="F12" s="285"/>
      <c r="G12" s="285"/>
      <c r="H12" s="286"/>
      <c r="I12" s="30">
        <v>3550</v>
      </c>
      <c r="J12" s="31"/>
      <c r="K12" s="43" t="s">
        <v>106</v>
      </c>
      <c r="L12" s="30">
        <v>250</v>
      </c>
      <c r="M12" s="33"/>
      <c r="N12" s="195" t="s">
        <v>168</v>
      </c>
      <c r="O12" s="30">
        <v>3600</v>
      </c>
      <c r="P12" s="39"/>
      <c r="Q12" s="65" t="s">
        <v>201</v>
      </c>
      <c r="R12" s="30">
        <v>700</v>
      </c>
      <c r="S12" s="38"/>
    </row>
    <row r="13" spans="2:19" ht="21.75" customHeight="1">
      <c r="B13" s="264"/>
      <c r="C13" s="265"/>
      <c r="D13" s="241" t="s">
        <v>145</v>
      </c>
      <c r="E13" s="242"/>
      <c r="F13" s="242"/>
      <c r="G13" s="242"/>
      <c r="H13" s="243"/>
      <c r="I13" s="30">
        <v>1150</v>
      </c>
      <c r="J13" s="31"/>
      <c r="K13" s="212" t="s">
        <v>168</v>
      </c>
      <c r="L13" s="30">
        <v>1100</v>
      </c>
      <c r="M13" s="33"/>
      <c r="N13" s="214" t="s">
        <v>203</v>
      </c>
      <c r="O13" s="30">
        <v>1800</v>
      </c>
      <c r="P13" s="39"/>
      <c r="Q13" s="203" t="s">
        <v>95</v>
      </c>
      <c r="R13" s="30">
        <v>900</v>
      </c>
      <c r="S13" s="38"/>
    </row>
    <row r="14" spans="2:19" ht="21.75" customHeight="1">
      <c r="B14" s="269" t="s">
        <v>88</v>
      </c>
      <c r="C14" s="270"/>
      <c r="D14" s="241" t="s">
        <v>146</v>
      </c>
      <c r="E14" s="242"/>
      <c r="F14" s="242"/>
      <c r="G14" s="242"/>
      <c r="H14" s="243"/>
      <c r="I14" s="30">
        <v>1800</v>
      </c>
      <c r="J14" s="31"/>
      <c r="K14" s="32" t="s">
        <v>207</v>
      </c>
      <c r="L14" s="30">
        <v>1000</v>
      </c>
      <c r="M14" s="33"/>
      <c r="N14" s="198" t="s">
        <v>204</v>
      </c>
      <c r="O14" s="30">
        <v>3050</v>
      </c>
      <c r="P14" s="39"/>
      <c r="Q14" s="45" t="s">
        <v>117</v>
      </c>
      <c r="R14" s="30">
        <v>250</v>
      </c>
      <c r="S14" s="38"/>
    </row>
    <row r="15" spans="2:19" ht="21.75" customHeight="1">
      <c r="B15" s="244" t="s">
        <v>89</v>
      </c>
      <c r="C15" s="245"/>
      <c r="D15" s="241" t="s">
        <v>123</v>
      </c>
      <c r="E15" s="242"/>
      <c r="F15" s="242"/>
      <c r="G15" s="242"/>
      <c r="H15" s="243"/>
      <c r="I15" s="30">
        <v>1150</v>
      </c>
      <c r="J15" s="31"/>
      <c r="K15" s="222" t="s">
        <v>204</v>
      </c>
      <c r="L15" s="30">
        <v>1850</v>
      </c>
      <c r="M15" s="33"/>
      <c r="N15" s="195"/>
      <c r="O15" s="30"/>
      <c r="P15" s="39"/>
      <c r="Q15" s="45"/>
      <c r="R15" s="30"/>
      <c r="S15" s="38"/>
    </row>
    <row r="16" spans="2:19" ht="21.75" customHeight="1">
      <c r="B16" s="264"/>
      <c r="C16" s="265"/>
      <c r="D16" s="241"/>
      <c r="E16" s="242"/>
      <c r="F16" s="242"/>
      <c r="G16" s="242"/>
      <c r="H16" s="243"/>
      <c r="I16" s="30"/>
      <c r="J16" s="31"/>
      <c r="K16" s="32"/>
      <c r="L16" s="30"/>
      <c r="M16" s="33"/>
      <c r="N16" s="32"/>
      <c r="O16" s="30"/>
      <c r="P16" s="39"/>
      <c r="Q16" s="189"/>
      <c r="R16" s="190"/>
      <c r="S16" s="38"/>
    </row>
    <row r="17" spans="2:19" ht="21.75" customHeight="1">
      <c r="B17" s="250"/>
      <c r="C17" s="238"/>
      <c r="D17" s="241"/>
      <c r="E17" s="242"/>
      <c r="F17" s="242"/>
      <c r="G17" s="242"/>
      <c r="H17" s="243"/>
      <c r="I17" s="30"/>
      <c r="J17" s="31"/>
      <c r="K17" s="32"/>
      <c r="L17" s="30"/>
      <c r="M17" s="46"/>
      <c r="N17" s="47"/>
      <c r="O17" s="30"/>
      <c r="P17" s="48"/>
      <c r="Q17" s="47"/>
      <c r="R17" s="64"/>
      <c r="S17" s="38"/>
    </row>
    <row r="18" spans="2:19" ht="21.75" customHeight="1">
      <c r="B18" s="250"/>
      <c r="C18" s="238"/>
      <c r="D18" s="241"/>
      <c r="E18" s="242"/>
      <c r="F18" s="242"/>
      <c r="G18" s="242"/>
      <c r="H18" s="243"/>
      <c r="I18" s="30"/>
      <c r="J18" s="31"/>
      <c r="K18" s="32"/>
      <c r="L18" s="30"/>
      <c r="M18" s="49"/>
      <c r="N18" s="32"/>
      <c r="O18" s="30"/>
      <c r="P18" s="50"/>
      <c r="Q18" s="37"/>
      <c r="R18" s="30"/>
      <c r="S18" s="38"/>
    </row>
    <row r="19" spans="2:19" ht="21.75" customHeight="1">
      <c r="B19" s="264"/>
      <c r="C19" s="265"/>
      <c r="D19" s="241"/>
      <c r="E19" s="242"/>
      <c r="F19" s="242"/>
      <c r="G19" s="242"/>
      <c r="H19" s="243"/>
      <c r="I19" s="30"/>
      <c r="J19" s="31"/>
      <c r="K19" s="32"/>
      <c r="L19" s="30"/>
      <c r="M19" s="51"/>
      <c r="N19" s="37"/>
      <c r="O19" s="30"/>
      <c r="P19" s="52"/>
      <c r="Q19" s="37"/>
      <c r="R19" s="30"/>
      <c r="S19" s="53"/>
    </row>
    <row r="20" spans="2:19" s="29" customFormat="1" ht="21.75" customHeight="1">
      <c r="B20" s="239">
        <f>SUM(I20,L20,O20,R20)</f>
        <v>32050</v>
      </c>
      <c r="C20" s="240"/>
      <c r="D20" s="54" t="s">
        <v>185</v>
      </c>
      <c r="E20" s="55"/>
      <c r="F20" s="55"/>
      <c r="G20" s="55"/>
      <c r="H20" s="55"/>
      <c r="I20" s="56">
        <f>SUM(I10:I18)</f>
        <v>10650</v>
      </c>
      <c r="J20" s="57">
        <f>SUM(J10:J19)</f>
        <v>0</v>
      </c>
      <c r="K20" s="54" t="s">
        <v>185</v>
      </c>
      <c r="L20" s="56">
        <f>SUM(L10:L19)</f>
        <v>6950</v>
      </c>
      <c r="M20" s="58">
        <f>SUM(M10:M19)</f>
        <v>0</v>
      </c>
      <c r="N20" s="54" t="s">
        <v>186</v>
      </c>
      <c r="O20" s="56">
        <f>SUM(O10:O19)</f>
        <v>11450</v>
      </c>
      <c r="P20" s="58">
        <f>SUM(P10:P19)</f>
        <v>0</v>
      </c>
      <c r="Q20" s="54" t="s">
        <v>187</v>
      </c>
      <c r="R20" s="56">
        <f>SUM(R10:R19)</f>
        <v>3000</v>
      </c>
      <c r="S20" s="58">
        <f>SUM(S10:S19)</f>
        <v>0</v>
      </c>
    </row>
    <row r="21" spans="2:19" ht="21.75" customHeight="1">
      <c r="B21" s="271"/>
      <c r="C21" s="272"/>
      <c r="D21" s="266" t="s">
        <v>10</v>
      </c>
      <c r="E21" s="267"/>
      <c r="F21" s="267"/>
      <c r="G21" s="267"/>
      <c r="H21" s="268"/>
      <c r="I21" s="30">
        <v>1400</v>
      </c>
      <c r="J21" s="31"/>
      <c r="K21" s="34" t="s">
        <v>10</v>
      </c>
      <c r="L21" s="30">
        <v>800</v>
      </c>
      <c r="M21" s="31"/>
      <c r="N21" s="227" t="s">
        <v>10</v>
      </c>
      <c r="O21" s="30">
        <v>1950</v>
      </c>
      <c r="P21" s="48"/>
      <c r="Q21" s="60" t="s">
        <v>10</v>
      </c>
      <c r="R21" s="30">
        <v>650</v>
      </c>
      <c r="S21" s="38"/>
    </row>
    <row r="22" spans="2:19" ht="21.75" customHeight="1">
      <c r="B22" s="248"/>
      <c r="C22" s="249"/>
      <c r="D22" s="293" t="s">
        <v>174</v>
      </c>
      <c r="E22" s="294"/>
      <c r="F22" s="294"/>
      <c r="G22" s="294"/>
      <c r="H22" s="295"/>
      <c r="I22" s="30">
        <v>2900</v>
      </c>
      <c r="J22" s="31"/>
      <c r="K22" s="61" t="s">
        <v>202</v>
      </c>
      <c r="L22" s="30">
        <v>1250</v>
      </c>
      <c r="M22" s="31"/>
      <c r="N22" s="229" t="s">
        <v>220</v>
      </c>
      <c r="O22" s="30">
        <v>2500</v>
      </c>
      <c r="P22" s="48"/>
      <c r="Q22" s="37" t="s">
        <v>147</v>
      </c>
      <c r="R22" s="30">
        <v>850</v>
      </c>
      <c r="S22" s="38"/>
    </row>
    <row r="23" spans="2:19" ht="21.75" customHeight="1">
      <c r="B23" s="248"/>
      <c r="C23" s="249"/>
      <c r="D23" s="273" t="s">
        <v>165</v>
      </c>
      <c r="E23" s="274"/>
      <c r="F23" s="274"/>
      <c r="G23" s="274"/>
      <c r="H23" s="275"/>
      <c r="I23" s="30">
        <v>3250</v>
      </c>
      <c r="J23" s="31"/>
      <c r="K23" s="32" t="s">
        <v>11</v>
      </c>
      <c r="L23" s="30">
        <v>550</v>
      </c>
      <c r="M23" s="31"/>
      <c r="N23" s="230" t="s">
        <v>221</v>
      </c>
      <c r="O23" s="30">
        <v>1400</v>
      </c>
      <c r="P23" s="48"/>
      <c r="Q23" s="65" t="s">
        <v>164</v>
      </c>
      <c r="R23" s="30">
        <v>850</v>
      </c>
      <c r="S23" s="38"/>
    </row>
    <row r="24" spans="2:19" ht="21.75" customHeight="1">
      <c r="B24" s="248"/>
      <c r="C24" s="249"/>
      <c r="D24" s="273" t="s">
        <v>208</v>
      </c>
      <c r="E24" s="274"/>
      <c r="F24" s="274"/>
      <c r="G24" s="274"/>
      <c r="H24" s="275"/>
      <c r="I24" s="30">
        <v>1800</v>
      </c>
      <c r="J24" s="31"/>
      <c r="K24" s="63" t="s">
        <v>154</v>
      </c>
      <c r="L24" s="64">
        <v>1750</v>
      </c>
      <c r="M24" s="31"/>
      <c r="N24" s="65" t="s">
        <v>175</v>
      </c>
      <c r="O24" s="30">
        <v>1900</v>
      </c>
      <c r="P24" s="48"/>
      <c r="Q24" s="203" t="s">
        <v>184</v>
      </c>
      <c r="R24" s="30">
        <v>1600</v>
      </c>
      <c r="S24" s="38"/>
    </row>
    <row r="25" spans="2:19" ht="21.75" customHeight="1">
      <c r="B25" s="269" t="s">
        <v>88</v>
      </c>
      <c r="C25" s="270"/>
      <c r="D25" s="241" t="s">
        <v>177</v>
      </c>
      <c r="E25" s="242"/>
      <c r="F25" s="242"/>
      <c r="G25" s="242"/>
      <c r="H25" s="243"/>
      <c r="I25" s="30">
        <v>1850</v>
      </c>
      <c r="J25" s="31"/>
      <c r="K25" s="222" t="s">
        <v>12</v>
      </c>
      <c r="L25" s="30">
        <v>450</v>
      </c>
      <c r="M25" s="31"/>
      <c r="N25" s="202" t="s">
        <v>198</v>
      </c>
      <c r="O25" s="30">
        <v>3450</v>
      </c>
      <c r="P25" s="48"/>
      <c r="Q25" s="203" t="s">
        <v>169</v>
      </c>
      <c r="R25" s="30">
        <v>500</v>
      </c>
      <c r="S25" s="38"/>
    </row>
    <row r="26" spans="2:19" ht="21.75" customHeight="1">
      <c r="B26" s="244" t="s">
        <v>101</v>
      </c>
      <c r="C26" s="245"/>
      <c r="D26" s="40" t="s">
        <v>150</v>
      </c>
      <c r="E26" s="41"/>
      <c r="F26" s="41"/>
      <c r="G26" s="41"/>
      <c r="H26" s="42"/>
      <c r="I26" s="30">
        <v>1550</v>
      </c>
      <c r="J26" s="31"/>
      <c r="K26" s="222" t="s">
        <v>114</v>
      </c>
      <c r="L26" s="30">
        <v>250</v>
      </c>
      <c r="M26" s="31"/>
      <c r="N26" s="47" t="s">
        <v>223</v>
      </c>
      <c r="O26" s="30">
        <v>2750</v>
      </c>
      <c r="P26" s="48"/>
      <c r="Q26" s="203" t="s">
        <v>170</v>
      </c>
      <c r="R26" s="30">
        <v>150</v>
      </c>
      <c r="S26" s="38"/>
    </row>
    <row r="27" spans="2:19" ht="21.75" customHeight="1">
      <c r="B27" s="248"/>
      <c r="C27" s="249"/>
      <c r="D27" s="241" t="s">
        <v>148</v>
      </c>
      <c r="E27" s="242"/>
      <c r="F27" s="242"/>
      <c r="G27" s="242"/>
      <c r="H27" s="243"/>
      <c r="I27" s="30">
        <v>750</v>
      </c>
      <c r="J27" s="31"/>
      <c r="K27" s="32" t="s">
        <v>209</v>
      </c>
      <c r="L27" s="30">
        <v>1450</v>
      </c>
      <c r="M27" s="31"/>
      <c r="N27" s="47" t="s">
        <v>14</v>
      </c>
      <c r="O27" s="30">
        <v>1550</v>
      </c>
      <c r="P27" s="48"/>
      <c r="Q27" s="203" t="s">
        <v>171</v>
      </c>
      <c r="R27" s="30">
        <v>150</v>
      </c>
      <c r="S27" s="38"/>
    </row>
    <row r="28" spans="2:19" ht="21.75" customHeight="1">
      <c r="B28" s="248"/>
      <c r="C28" s="249"/>
      <c r="D28" s="241" t="s">
        <v>163</v>
      </c>
      <c r="E28" s="242"/>
      <c r="F28" s="242"/>
      <c r="G28" s="242"/>
      <c r="H28" s="243"/>
      <c r="I28" s="30">
        <v>1050</v>
      </c>
      <c r="J28" s="31"/>
      <c r="K28" s="222" t="s">
        <v>13</v>
      </c>
      <c r="L28" s="30">
        <v>900</v>
      </c>
      <c r="M28" s="31"/>
      <c r="N28" s="47"/>
      <c r="O28" s="30"/>
      <c r="P28" s="48"/>
      <c r="Q28" s="200" t="s">
        <v>179</v>
      </c>
      <c r="R28" s="30">
        <v>1900</v>
      </c>
      <c r="S28" s="38"/>
    </row>
    <row r="29" spans="2:19" ht="21.75" customHeight="1">
      <c r="B29" s="248"/>
      <c r="C29" s="249"/>
      <c r="D29" s="241" t="s">
        <v>149</v>
      </c>
      <c r="E29" s="242"/>
      <c r="F29" s="242"/>
      <c r="G29" s="242"/>
      <c r="H29" s="243"/>
      <c r="I29" s="30">
        <v>1000</v>
      </c>
      <c r="J29" s="31"/>
      <c r="K29" s="222" t="s">
        <v>14</v>
      </c>
      <c r="L29" s="30">
        <v>650</v>
      </c>
      <c r="M29" s="31"/>
      <c r="N29" s="47"/>
      <c r="O29" s="64"/>
      <c r="P29" s="48"/>
      <c r="Q29" s="203" t="s">
        <v>180</v>
      </c>
      <c r="R29" s="30">
        <v>550</v>
      </c>
      <c r="S29" s="38"/>
    </row>
    <row r="30" spans="2:19" ht="21.75" customHeight="1">
      <c r="B30" s="220"/>
      <c r="C30" s="221"/>
      <c r="D30" s="241" t="s">
        <v>124</v>
      </c>
      <c r="E30" s="242"/>
      <c r="F30" s="242"/>
      <c r="G30" s="242"/>
      <c r="H30" s="243"/>
      <c r="I30" s="30">
        <v>500</v>
      </c>
      <c r="J30" s="31"/>
      <c r="K30" s="223" t="s">
        <v>121</v>
      </c>
      <c r="L30" s="30">
        <v>2300</v>
      </c>
      <c r="M30" s="31"/>
      <c r="N30" s="47"/>
      <c r="O30" s="30"/>
      <c r="P30" s="48"/>
      <c r="Q30" s="203" t="s">
        <v>144</v>
      </c>
      <c r="R30" s="30">
        <v>150</v>
      </c>
      <c r="S30" s="38"/>
    </row>
    <row r="31" spans="2:19" ht="21.75" customHeight="1">
      <c r="B31" s="220"/>
      <c r="C31" s="221"/>
      <c r="D31" s="241" t="s">
        <v>210</v>
      </c>
      <c r="E31" s="242"/>
      <c r="F31" s="242"/>
      <c r="G31" s="242"/>
      <c r="H31" s="243"/>
      <c r="I31" s="30">
        <v>750</v>
      </c>
      <c r="J31" s="31"/>
      <c r="K31" s="216"/>
      <c r="L31" s="30"/>
      <c r="M31" s="31"/>
      <c r="N31" s="47"/>
      <c r="O31" s="30"/>
      <c r="P31" s="48"/>
      <c r="Q31" s="196"/>
      <c r="R31" s="30"/>
      <c r="S31" s="38"/>
    </row>
    <row r="32" spans="2:19" ht="21.75" customHeight="1">
      <c r="B32" s="248"/>
      <c r="C32" s="249"/>
      <c r="D32" s="241"/>
      <c r="E32" s="242"/>
      <c r="F32" s="242"/>
      <c r="G32" s="242"/>
      <c r="H32" s="243"/>
      <c r="I32" s="30"/>
      <c r="J32" s="31"/>
      <c r="K32" s="66"/>
      <c r="L32" s="30"/>
      <c r="M32" s="38"/>
      <c r="N32" s="37"/>
      <c r="O32" s="30"/>
      <c r="P32" s="48"/>
      <c r="Q32" s="37"/>
      <c r="R32" s="30"/>
      <c r="S32" s="38"/>
    </row>
    <row r="33" spans="2:19" ht="21.75" customHeight="1">
      <c r="B33" s="250"/>
      <c r="C33" s="238"/>
      <c r="D33" s="241"/>
      <c r="E33" s="242"/>
      <c r="F33" s="242"/>
      <c r="G33" s="242"/>
      <c r="H33" s="243"/>
      <c r="I33" s="30"/>
      <c r="J33" s="31"/>
      <c r="K33" s="66"/>
      <c r="L33" s="30"/>
      <c r="M33" s="38"/>
      <c r="N33" s="37"/>
      <c r="O33" s="30"/>
      <c r="P33" s="48"/>
      <c r="Q33" s="37"/>
      <c r="R33" s="30"/>
      <c r="S33" s="67"/>
    </row>
    <row r="34" spans="2:19" ht="21.75" customHeight="1">
      <c r="B34" s="250"/>
      <c r="C34" s="238"/>
      <c r="D34" s="241"/>
      <c r="E34" s="242"/>
      <c r="F34" s="242"/>
      <c r="G34" s="242"/>
      <c r="H34" s="243"/>
      <c r="I34" s="30"/>
      <c r="J34" s="31"/>
      <c r="K34" s="66"/>
      <c r="L34" s="30"/>
      <c r="M34" s="38"/>
      <c r="N34" s="37"/>
      <c r="O34" s="30"/>
      <c r="P34" s="48"/>
      <c r="Q34" s="37"/>
      <c r="R34" s="30"/>
      <c r="S34" s="67"/>
    </row>
    <row r="35" spans="2:19" ht="21.75" customHeight="1">
      <c r="B35" s="248"/>
      <c r="C35" s="249"/>
      <c r="D35" s="241"/>
      <c r="E35" s="242"/>
      <c r="F35" s="242"/>
      <c r="G35" s="242"/>
      <c r="H35" s="243"/>
      <c r="I35" s="64"/>
      <c r="J35" s="71"/>
      <c r="K35" s="72"/>
      <c r="L35" s="73"/>
      <c r="M35" s="74"/>
      <c r="N35" s="72"/>
      <c r="O35" s="73"/>
      <c r="P35" s="52"/>
      <c r="Q35" s="75"/>
      <c r="R35" s="73"/>
      <c r="S35" s="76"/>
    </row>
    <row r="36" spans="2:19" s="29" customFormat="1" ht="21.75" customHeight="1">
      <c r="B36" s="239">
        <f>SUM(I36,L36,O36,R36)</f>
        <v>50000</v>
      </c>
      <c r="C36" s="240"/>
      <c r="D36" s="54" t="s">
        <v>188</v>
      </c>
      <c r="E36" s="78"/>
      <c r="F36" s="55"/>
      <c r="G36" s="55"/>
      <c r="H36" s="55"/>
      <c r="I36" s="56">
        <f>SUM(I21:I34)</f>
        <v>16800</v>
      </c>
      <c r="J36" s="57">
        <f>SUM(J21:J35)</f>
        <v>0</v>
      </c>
      <c r="K36" s="54" t="s">
        <v>189</v>
      </c>
      <c r="L36" s="56">
        <f>SUM(L21:L35)</f>
        <v>10350</v>
      </c>
      <c r="M36" s="57">
        <f>SUM(M21:M35)</f>
        <v>0</v>
      </c>
      <c r="N36" s="54" t="s">
        <v>224</v>
      </c>
      <c r="O36" s="56">
        <f>SUM(O21:O35)</f>
        <v>15500</v>
      </c>
      <c r="P36" s="58">
        <f>SUM(P21:P35)</f>
        <v>0</v>
      </c>
      <c r="Q36" s="54" t="s">
        <v>189</v>
      </c>
      <c r="R36" s="56">
        <f>SUM(R21:R35)</f>
        <v>7350</v>
      </c>
      <c r="S36" s="58">
        <f>SUM(S21:S35)</f>
        <v>0</v>
      </c>
    </row>
    <row r="37" spans="2:19" s="29" customFormat="1" ht="21.75" customHeight="1">
      <c r="B37" s="251">
        <f>SUM(I37,L37,O37,R37)</f>
        <v>82050</v>
      </c>
      <c r="C37" s="252"/>
      <c r="D37" s="79" t="s">
        <v>15</v>
      </c>
      <c r="E37" s="80"/>
      <c r="F37" s="81"/>
      <c r="G37" s="81"/>
      <c r="H37" s="81"/>
      <c r="I37" s="82">
        <f>SUM(I36,I20)</f>
        <v>27450</v>
      </c>
      <c r="J37" s="83">
        <f>SUM(J36,J20)</f>
        <v>0</v>
      </c>
      <c r="K37" s="84" t="s">
        <v>15</v>
      </c>
      <c r="L37" s="82">
        <f>SUM(L36,L20)</f>
        <v>17300</v>
      </c>
      <c r="M37" s="58">
        <f>M36+M20</f>
        <v>0</v>
      </c>
      <c r="N37" s="84" t="s">
        <v>15</v>
      </c>
      <c r="O37" s="82">
        <f>SUM(O36,O20)</f>
        <v>26950</v>
      </c>
      <c r="P37" s="58">
        <f>P36+P20</f>
        <v>0</v>
      </c>
      <c r="Q37" s="55" t="s">
        <v>15</v>
      </c>
      <c r="R37" s="56">
        <f>SUM(R36,R20)</f>
        <v>10350</v>
      </c>
      <c r="S37" s="58">
        <f>S36+S20</f>
        <v>0</v>
      </c>
    </row>
    <row r="38" spans="2:19" ht="21.75" customHeight="1">
      <c r="B38" s="299" t="s">
        <v>100</v>
      </c>
      <c r="C38" s="300"/>
      <c r="D38" s="266" t="s">
        <v>16</v>
      </c>
      <c r="E38" s="312"/>
      <c r="F38" s="312"/>
      <c r="G38" s="312"/>
      <c r="H38" s="313"/>
      <c r="I38" s="85">
        <v>3000</v>
      </c>
      <c r="J38" s="86"/>
      <c r="K38" s="59" t="s">
        <v>18</v>
      </c>
      <c r="L38" s="85">
        <v>1800</v>
      </c>
      <c r="M38" s="87"/>
      <c r="N38" s="59" t="s">
        <v>16</v>
      </c>
      <c r="O38" s="35">
        <v>1450</v>
      </c>
      <c r="P38" s="86"/>
      <c r="Q38" s="88" t="s">
        <v>199</v>
      </c>
      <c r="R38" s="30">
        <v>500</v>
      </c>
      <c r="S38" s="89"/>
    </row>
    <row r="39" spans="2:19" ht="21.75" customHeight="1">
      <c r="B39" s="301"/>
      <c r="C39" s="238"/>
      <c r="D39" s="241" t="s">
        <v>17</v>
      </c>
      <c r="E39" s="242"/>
      <c r="F39" s="242"/>
      <c r="G39" s="242"/>
      <c r="H39" s="243"/>
      <c r="I39" s="90">
        <v>2350</v>
      </c>
      <c r="J39" s="91"/>
      <c r="K39" s="62" t="s">
        <v>93</v>
      </c>
      <c r="L39" s="90">
        <v>50</v>
      </c>
      <c r="M39" s="92"/>
      <c r="N39" s="62" t="s">
        <v>18</v>
      </c>
      <c r="O39" s="30">
        <v>1350</v>
      </c>
      <c r="P39" s="91"/>
      <c r="Q39" s="88"/>
      <c r="R39" s="30"/>
      <c r="S39" s="91"/>
    </row>
    <row r="40" spans="2:19" ht="21.75" customHeight="1">
      <c r="B40" s="301"/>
      <c r="C40" s="238"/>
      <c r="D40" s="296" t="s">
        <v>18</v>
      </c>
      <c r="E40" s="297"/>
      <c r="F40" s="297"/>
      <c r="G40" s="297"/>
      <c r="H40" s="298"/>
      <c r="I40" s="99">
        <v>900</v>
      </c>
      <c r="J40" s="192"/>
      <c r="K40" s="103"/>
      <c r="L40" s="99"/>
      <c r="M40" s="191"/>
      <c r="N40" s="193" t="s">
        <v>110</v>
      </c>
      <c r="O40" s="95">
        <v>50</v>
      </c>
      <c r="P40" s="192"/>
      <c r="Q40" s="194"/>
      <c r="S40" s="127"/>
    </row>
    <row r="41" spans="2:19" s="215" customFormat="1" ht="21.75" customHeight="1">
      <c r="B41" s="302"/>
      <c r="C41" s="303"/>
      <c r="D41" s="259"/>
      <c r="E41" s="260"/>
      <c r="F41" s="260"/>
      <c r="G41" s="260"/>
      <c r="H41" s="261"/>
      <c r="I41" s="97"/>
      <c r="J41" s="217"/>
      <c r="K41" s="47"/>
      <c r="L41" s="97"/>
      <c r="M41" s="217"/>
      <c r="N41" s="43"/>
      <c r="O41" s="218"/>
      <c r="P41" s="91"/>
      <c r="Q41" s="189"/>
      <c r="R41" s="219"/>
      <c r="S41" s="91"/>
    </row>
    <row r="42" spans="2:19" ht="21.75" customHeight="1">
      <c r="B42" s="239">
        <f>SUM(I42,L42,O42,R42)</f>
        <v>11450</v>
      </c>
      <c r="C42" s="240"/>
      <c r="D42" s="54" t="s">
        <v>112</v>
      </c>
      <c r="E42" s="78"/>
      <c r="F42" s="55"/>
      <c r="G42" s="55"/>
      <c r="H42" s="55"/>
      <c r="I42" s="56">
        <f>SUM(I38:I41)</f>
        <v>6250</v>
      </c>
      <c r="J42" s="57">
        <f>SUM(J38:J41)</f>
        <v>0</v>
      </c>
      <c r="K42" s="54" t="s">
        <v>190</v>
      </c>
      <c r="L42" s="56">
        <f>SUM(L38:L40)</f>
        <v>1850</v>
      </c>
      <c r="M42" s="57">
        <f>SUM(M38:M40)</f>
        <v>0</v>
      </c>
      <c r="N42" s="54" t="s">
        <v>191</v>
      </c>
      <c r="O42" s="56">
        <f>SUM(O38:O40)</f>
        <v>2850</v>
      </c>
      <c r="P42" s="58">
        <f>SUM(P38:P40)</f>
        <v>0</v>
      </c>
      <c r="Q42" s="54" t="s">
        <v>200</v>
      </c>
      <c r="R42" s="56">
        <f>SUM(R38:R40)</f>
        <v>500</v>
      </c>
      <c r="S42" s="58">
        <f>SUM(S38:S40)</f>
        <v>0</v>
      </c>
    </row>
    <row r="43" spans="2:19" ht="21.75" customHeight="1">
      <c r="B43" s="299" t="s">
        <v>99</v>
      </c>
      <c r="C43" s="300"/>
      <c r="D43" s="241" t="s">
        <v>19</v>
      </c>
      <c r="E43" s="242"/>
      <c r="F43" s="242"/>
      <c r="G43" s="242"/>
      <c r="H43" s="243"/>
      <c r="I43" s="90">
        <v>1450</v>
      </c>
      <c r="J43" s="92"/>
      <c r="K43" s="62" t="s">
        <v>19</v>
      </c>
      <c r="L43" s="90">
        <v>900</v>
      </c>
      <c r="M43" s="92"/>
      <c r="N43" s="62" t="s">
        <v>19</v>
      </c>
      <c r="O43" s="30">
        <v>500</v>
      </c>
      <c r="P43" s="38"/>
      <c r="Q43" s="88" t="s">
        <v>19</v>
      </c>
      <c r="R43" s="30">
        <v>200</v>
      </c>
      <c r="S43" s="38"/>
    </row>
    <row r="44" spans="2:19" ht="21.75" customHeight="1">
      <c r="B44" s="301"/>
      <c r="C44" s="238"/>
      <c r="D44" s="309" t="s">
        <v>162</v>
      </c>
      <c r="E44" s="310"/>
      <c r="F44" s="310"/>
      <c r="G44" s="310"/>
      <c r="H44" s="311"/>
      <c r="I44" s="90">
        <v>1600</v>
      </c>
      <c r="J44" s="92"/>
      <c r="K44" s="62" t="s">
        <v>20</v>
      </c>
      <c r="L44" s="90">
        <v>400</v>
      </c>
      <c r="M44" s="92"/>
      <c r="N44" s="62" t="s">
        <v>20</v>
      </c>
      <c r="O44" s="30">
        <v>300</v>
      </c>
      <c r="P44" s="38"/>
      <c r="Q44" s="88" t="s">
        <v>20</v>
      </c>
      <c r="R44" s="30">
        <v>300</v>
      </c>
      <c r="S44" s="38"/>
    </row>
    <row r="45" spans="2:19" ht="21.75" customHeight="1">
      <c r="B45" s="301"/>
      <c r="C45" s="238"/>
      <c r="D45" s="241" t="s">
        <v>22</v>
      </c>
      <c r="E45" s="246"/>
      <c r="F45" s="246"/>
      <c r="G45" s="246"/>
      <c r="H45" s="247"/>
      <c r="I45" s="90">
        <v>100</v>
      </c>
      <c r="J45" s="92"/>
      <c r="K45" s="62" t="s">
        <v>21</v>
      </c>
      <c r="L45" s="90">
        <v>400</v>
      </c>
      <c r="M45" s="92"/>
      <c r="N45" s="62" t="s">
        <v>21</v>
      </c>
      <c r="O45" s="30">
        <v>250</v>
      </c>
      <c r="P45" s="38"/>
      <c r="Q45" s="205" t="s">
        <v>21</v>
      </c>
      <c r="R45" s="30">
        <v>250</v>
      </c>
      <c r="S45" s="38"/>
    </row>
    <row r="46" spans="2:19" ht="21.75" customHeight="1">
      <c r="B46" s="301"/>
      <c r="C46" s="238"/>
      <c r="D46" s="241" t="s">
        <v>23</v>
      </c>
      <c r="E46" s="246"/>
      <c r="F46" s="246"/>
      <c r="G46" s="246"/>
      <c r="H46" s="247"/>
      <c r="I46" s="90">
        <v>1950</v>
      </c>
      <c r="J46" s="92"/>
      <c r="K46" s="62" t="s">
        <v>22</v>
      </c>
      <c r="L46" s="90">
        <v>100</v>
      </c>
      <c r="M46" s="92"/>
      <c r="N46" s="62" t="s">
        <v>22</v>
      </c>
      <c r="O46" s="30">
        <v>50</v>
      </c>
      <c r="P46" s="38"/>
      <c r="Q46" s="47" t="s">
        <v>22</v>
      </c>
      <c r="R46" s="30">
        <v>50</v>
      </c>
      <c r="S46" s="38"/>
    </row>
    <row r="47" spans="2:19" ht="21.75" customHeight="1">
      <c r="B47" s="301"/>
      <c r="C47" s="238"/>
      <c r="D47" s="241" t="s">
        <v>24</v>
      </c>
      <c r="E47" s="246"/>
      <c r="F47" s="246"/>
      <c r="G47" s="246"/>
      <c r="H47" s="247"/>
      <c r="I47" s="90">
        <v>900</v>
      </c>
      <c r="J47" s="92"/>
      <c r="K47" s="62" t="s">
        <v>23</v>
      </c>
      <c r="L47" s="90">
        <v>900</v>
      </c>
      <c r="M47" s="92"/>
      <c r="N47" s="62" t="s">
        <v>23</v>
      </c>
      <c r="O47" s="30">
        <v>1200</v>
      </c>
      <c r="P47" s="38"/>
      <c r="Q47" s="62" t="s">
        <v>23</v>
      </c>
      <c r="R47" s="30">
        <v>200</v>
      </c>
      <c r="S47" s="38"/>
    </row>
    <row r="48" spans="2:19" ht="21.75" customHeight="1">
      <c r="B48" s="301"/>
      <c r="C48" s="238"/>
      <c r="D48" s="262"/>
      <c r="E48" s="263"/>
      <c r="F48" s="263"/>
      <c r="G48" s="263"/>
      <c r="H48" s="263"/>
      <c r="I48" s="190"/>
      <c r="J48" s="92"/>
      <c r="K48" s="210" t="s">
        <v>194</v>
      </c>
      <c r="L48" s="211">
        <v>400</v>
      </c>
      <c r="M48" s="92"/>
      <c r="N48" s="210" t="s">
        <v>194</v>
      </c>
      <c r="O48" s="208">
        <v>550</v>
      </c>
      <c r="P48" s="38"/>
      <c r="Q48" s="210" t="s">
        <v>194</v>
      </c>
      <c r="R48" s="208">
        <v>150</v>
      </c>
      <c r="S48" s="38"/>
    </row>
    <row r="49" spans="2:19" ht="21.75" customHeight="1">
      <c r="B49" s="301"/>
      <c r="C49" s="238"/>
      <c r="D49" s="241"/>
      <c r="E49" s="242"/>
      <c r="F49" s="242"/>
      <c r="G49" s="242"/>
      <c r="H49" s="243"/>
      <c r="I49" s="97"/>
      <c r="J49" s="98"/>
      <c r="K49" s="47"/>
      <c r="L49" s="64"/>
      <c r="M49" s="92"/>
      <c r="N49" s="62"/>
      <c r="O49" s="64"/>
      <c r="P49" s="38"/>
      <c r="Q49" s="62"/>
      <c r="R49" s="30"/>
      <c r="S49" s="38"/>
    </row>
    <row r="50" spans="2:19" ht="21.75" customHeight="1">
      <c r="B50" s="302"/>
      <c r="C50" s="303"/>
      <c r="D50" s="256"/>
      <c r="E50" s="257"/>
      <c r="F50" s="257"/>
      <c r="G50" s="257"/>
      <c r="H50" s="258"/>
      <c r="I50" s="99"/>
      <c r="J50" s="74"/>
      <c r="K50" s="100"/>
      <c r="L50" s="101"/>
      <c r="M50" s="102"/>
      <c r="N50" s="103"/>
      <c r="O50" s="73"/>
      <c r="P50" s="104"/>
      <c r="Q50" s="103"/>
      <c r="R50" s="73"/>
      <c r="S50" s="105"/>
    </row>
    <row r="51" spans="2:19" s="29" customFormat="1" ht="21.75" customHeight="1">
      <c r="B51" s="239">
        <f>SUM(I51,L51,O51,R51)</f>
        <v>13100</v>
      </c>
      <c r="C51" s="240"/>
      <c r="D51" s="54" t="s">
        <v>161</v>
      </c>
      <c r="E51" s="55"/>
      <c r="F51" s="55"/>
      <c r="G51" s="55"/>
      <c r="H51" s="55"/>
      <c r="I51" s="56">
        <f>SUM(I43:I50)</f>
        <v>6000</v>
      </c>
      <c r="J51" s="57">
        <f>SUM(J43:J50)</f>
        <v>0</v>
      </c>
      <c r="K51" s="54" t="s">
        <v>195</v>
      </c>
      <c r="L51" s="56">
        <f>SUM(L43:L50)</f>
        <v>3100</v>
      </c>
      <c r="M51" s="57">
        <f>SUM(M43:M50)</f>
        <v>0</v>
      </c>
      <c r="N51" s="54" t="s">
        <v>196</v>
      </c>
      <c r="O51" s="56">
        <f>SUM(O43:O50)</f>
        <v>2850</v>
      </c>
      <c r="P51" s="57">
        <f>SUM(P43:P50)</f>
        <v>0</v>
      </c>
      <c r="Q51" s="54" t="s">
        <v>197</v>
      </c>
      <c r="R51" s="56">
        <f>SUM(R43:R50)</f>
        <v>1150</v>
      </c>
      <c r="S51" s="58">
        <f>SUM(S43:S50)</f>
        <v>0</v>
      </c>
    </row>
    <row r="52" spans="2:19" ht="21.75" customHeight="1">
      <c r="B52" s="299" t="s">
        <v>85</v>
      </c>
      <c r="C52" s="300"/>
      <c r="D52" s="266" t="s">
        <v>25</v>
      </c>
      <c r="E52" s="312"/>
      <c r="F52" s="312"/>
      <c r="G52" s="312"/>
      <c r="H52" s="313"/>
      <c r="I52" s="90">
        <v>1050</v>
      </c>
      <c r="J52" s="92"/>
      <c r="K52" s="62" t="s">
        <v>205</v>
      </c>
      <c r="L52" s="90">
        <v>750</v>
      </c>
      <c r="M52" s="92"/>
      <c r="N52" s="62" t="s">
        <v>205</v>
      </c>
      <c r="O52" s="30">
        <v>400</v>
      </c>
      <c r="P52" s="38"/>
      <c r="Q52" s="62" t="s">
        <v>205</v>
      </c>
      <c r="R52" s="30">
        <v>350</v>
      </c>
      <c r="S52" s="38"/>
    </row>
    <row r="53" spans="2:19" ht="21.75" customHeight="1">
      <c r="B53" s="301"/>
      <c r="C53" s="238"/>
      <c r="D53" s="241" t="s">
        <v>181</v>
      </c>
      <c r="E53" s="242"/>
      <c r="F53" s="242"/>
      <c r="G53" s="242"/>
      <c r="H53" s="243"/>
      <c r="I53" s="90">
        <v>1700</v>
      </c>
      <c r="J53" s="92"/>
      <c r="K53" s="62" t="s">
        <v>166</v>
      </c>
      <c r="L53" s="90">
        <v>200</v>
      </c>
      <c r="M53" s="92"/>
      <c r="N53" s="62" t="s">
        <v>166</v>
      </c>
      <c r="O53" s="30">
        <v>500</v>
      </c>
      <c r="P53" s="38"/>
      <c r="Q53" s="62" t="s">
        <v>27</v>
      </c>
      <c r="R53" s="30">
        <v>100</v>
      </c>
      <c r="S53" s="38"/>
    </row>
    <row r="54" spans="2:19" ht="21.75" customHeight="1">
      <c r="B54" s="301"/>
      <c r="C54" s="238"/>
      <c r="D54" s="241" t="s">
        <v>28</v>
      </c>
      <c r="E54" s="242"/>
      <c r="F54" s="242"/>
      <c r="G54" s="242"/>
      <c r="H54" s="243"/>
      <c r="I54" s="90">
        <v>250</v>
      </c>
      <c r="J54" s="92"/>
      <c r="K54" s="62" t="s">
        <v>28</v>
      </c>
      <c r="L54" s="90">
        <v>200</v>
      </c>
      <c r="M54" s="92"/>
      <c r="N54" s="62" t="s">
        <v>167</v>
      </c>
      <c r="O54" s="30">
        <v>100</v>
      </c>
      <c r="P54" s="38"/>
      <c r="Q54" s="62" t="s">
        <v>28</v>
      </c>
      <c r="R54" s="30">
        <v>150</v>
      </c>
      <c r="S54" s="38"/>
    </row>
    <row r="55" spans="2:19" ht="21.75" customHeight="1">
      <c r="B55" s="301"/>
      <c r="C55" s="238"/>
      <c r="D55" s="241"/>
      <c r="E55" s="242"/>
      <c r="F55" s="242"/>
      <c r="G55" s="242"/>
      <c r="H55" s="243"/>
      <c r="I55" s="90"/>
      <c r="J55" s="92"/>
      <c r="K55" s="62"/>
      <c r="L55" s="90"/>
      <c r="M55" s="92"/>
      <c r="N55" s="62"/>
      <c r="O55" s="30"/>
      <c r="P55" s="38"/>
      <c r="Q55" s="62"/>
      <c r="R55" s="30"/>
      <c r="S55" s="38"/>
    </row>
    <row r="56" spans="2:19" ht="21.75" customHeight="1">
      <c r="B56" s="302"/>
      <c r="C56" s="303"/>
      <c r="D56" s="256"/>
      <c r="E56" s="257"/>
      <c r="F56" s="257"/>
      <c r="G56" s="257"/>
      <c r="H56" s="258"/>
      <c r="I56" s="90"/>
      <c r="J56" s="106"/>
      <c r="K56" s="62"/>
      <c r="L56" s="90"/>
      <c r="M56" s="92"/>
      <c r="N56" s="62"/>
      <c r="O56" s="30"/>
      <c r="P56" s="107"/>
      <c r="Q56" s="62"/>
      <c r="R56" s="30"/>
      <c r="S56" s="38"/>
    </row>
    <row r="57" spans="2:19" s="29" customFormat="1" ht="21.75" customHeight="1">
      <c r="B57" s="239">
        <f>SUM(I57,L57,O57,R57)</f>
        <v>5750</v>
      </c>
      <c r="C57" s="240"/>
      <c r="D57" s="54" t="s">
        <v>112</v>
      </c>
      <c r="E57" s="55"/>
      <c r="F57" s="55"/>
      <c r="G57" s="55"/>
      <c r="H57" s="55"/>
      <c r="I57" s="56">
        <f>SUM(I52:I55)</f>
        <v>3000</v>
      </c>
      <c r="J57" s="57">
        <f>SUM(J52:J56)</f>
        <v>0</v>
      </c>
      <c r="K57" s="54" t="s">
        <v>112</v>
      </c>
      <c r="L57" s="56">
        <f>SUM(L52:L56)</f>
        <v>1150</v>
      </c>
      <c r="M57" s="57">
        <f>SUM(M52:M56)</f>
        <v>0</v>
      </c>
      <c r="N57" s="54" t="s">
        <v>112</v>
      </c>
      <c r="O57" s="56">
        <f>SUM(O52:O56)</f>
        <v>1000</v>
      </c>
      <c r="P57" s="58">
        <f>SUM(P52:P56)</f>
        <v>0</v>
      </c>
      <c r="Q57" s="108" t="s">
        <v>112</v>
      </c>
      <c r="R57" s="56">
        <f>SUM(R52:R56)</f>
        <v>600</v>
      </c>
      <c r="S57" s="58">
        <f>SUM(S52:S56)</f>
        <v>0</v>
      </c>
    </row>
    <row r="58" spans="2:19" s="29" customFormat="1" ht="21.75" customHeight="1">
      <c r="B58" s="299" t="s">
        <v>86</v>
      </c>
      <c r="C58" s="300"/>
      <c r="D58" s="306" t="s">
        <v>182</v>
      </c>
      <c r="E58" s="307"/>
      <c r="F58" s="307"/>
      <c r="G58" s="307"/>
      <c r="H58" s="308"/>
      <c r="I58" s="90">
        <v>1450</v>
      </c>
      <c r="J58" s="92"/>
      <c r="K58" s="62" t="s">
        <v>26</v>
      </c>
      <c r="L58" s="90">
        <v>1200</v>
      </c>
      <c r="M58" s="92"/>
      <c r="N58" s="62" t="s">
        <v>26</v>
      </c>
      <c r="O58" s="30">
        <v>550</v>
      </c>
      <c r="P58" s="38"/>
      <c r="Q58" s="62" t="s">
        <v>26</v>
      </c>
      <c r="R58" s="30">
        <v>350</v>
      </c>
      <c r="S58" s="38"/>
    </row>
    <row r="59" spans="2:19" ht="21.75" customHeight="1">
      <c r="B59" s="301"/>
      <c r="C59" s="238"/>
      <c r="D59" s="241" t="s">
        <v>183</v>
      </c>
      <c r="E59" s="242"/>
      <c r="F59" s="242"/>
      <c r="G59" s="242"/>
      <c r="H59" s="243"/>
      <c r="I59" s="90">
        <v>1400</v>
      </c>
      <c r="J59" s="92"/>
      <c r="K59" s="62" t="s">
        <v>29</v>
      </c>
      <c r="L59" s="90">
        <v>2000</v>
      </c>
      <c r="M59" s="92"/>
      <c r="N59" s="62" t="s">
        <v>30</v>
      </c>
      <c r="O59" s="30">
        <v>1350</v>
      </c>
      <c r="P59" s="38"/>
      <c r="Q59" s="62" t="s">
        <v>31</v>
      </c>
      <c r="R59" s="30">
        <v>550</v>
      </c>
      <c r="S59" s="38"/>
    </row>
    <row r="60" spans="2:19" ht="21.75" customHeight="1">
      <c r="B60" s="301"/>
      <c r="C60" s="238"/>
      <c r="D60" s="241" t="s">
        <v>33</v>
      </c>
      <c r="E60" s="242"/>
      <c r="F60" s="242"/>
      <c r="G60" s="242"/>
      <c r="H60" s="243"/>
      <c r="I60" s="90">
        <v>1200</v>
      </c>
      <c r="J60" s="92"/>
      <c r="K60" s="62" t="s">
        <v>116</v>
      </c>
      <c r="L60" s="90">
        <v>1650</v>
      </c>
      <c r="M60" s="92"/>
      <c r="N60" s="62" t="s">
        <v>160</v>
      </c>
      <c r="O60" s="30">
        <v>900</v>
      </c>
      <c r="P60" s="38"/>
      <c r="Q60" s="62" t="s">
        <v>32</v>
      </c>
      <c r="R60" s="30">
        <v>700</v>
      </c>
      <c r="S60" s="38"/>
    </row>
    <row r="61" spans="2:19" ht="21.75" customHeight="1">
      <c r="B61" s="301"/>
      <c r="C61" s="238"/>
      <c r="D61" s="241"/>
      <c r="E61" s="242"/>
      <c r="F61" s="242"/>
      <c r="G61" s="242"/>
      <c r="H61" s="243"/>
      <c r="I61" s="90"/>
      <c r="J61" s="92"/>
      <c r="K61" s="62" t="s">
        <v>33</v>
      </c>
      <c r="L61" s="90">
        <v>650</v>
      </c>
      <c r="M61" s="92"/>
      <c r="N61" s="62"/>
      <c r="O61" s="30"/>
      <c r="P61" s="38"/>
      <c r="Q61" s="62" t="s">
        <v>34</v>
      </c>
      <c r="R61" s="30">
        <v>100</v>
      </c>
      <c r="S61" s="38"/>
    </row>
    <row r="62" spans="2:19" ht="21.75" customHeight="1">
      <c r="B62" s="302"/>
      <c r="C62" s="303"/>
      <c r="D62" s="253"/>
      <c r="E62" s="254"/>
      <c r="F62" s="254"/>
      <c r="G62" s="254"/>
      <c r="H62" s="255"/>
      <c r="I62" s="90"/>
      <c r="J62" s="106"/>
      <c r="K62" s="62"/>
      <c r="L62" s="90"/>
      <c r="M62" s="92"/>
      <c r="N62" s="62"/>
      <c r="O62" s="30"/>
      <c r="P62" s="109"/>
      <c r="Q62" s="62"/>
      <c r="R62" s="30"/>
      <c r="S62" s="53"/>
    </row>
    <row r="63" spans="2:19" s="29" customFormat="1" ht="21.75" customHeight="1">
      <c r="B63" s="239">
        <f>SUM(I63,L63,O63,R63)</f>
        <v>14050</v>
      </c>
      <c r="C63" s="240"/>
      <c r="D63" s="77" t="s">
        <v>173</v>
      </c>
      <c r="E63" s="78"/>
      <c r="F63" s="78"/>
      <c r="G63" s="78"/>
      <c r="H63" s="78"/>
      <c r="I63" s="110">
        <f>SUM(I58:I62)</f>
        <v>4050</v>
      </c>
      <c r="J63" s="111">
        <f>SUM(J58:J62)</f>
        <v>0</v>
      </c>
      <c r="K63" s="77" t="s">
        <v>172</v>
      </c>
      <c r="L63" s="110">
        <f>SUM(L58:L62)</f>
        <v>5500</v>
      </c>
      <c r="M63" s="111">
        <f>SUM(M58:M62)</f>
        <v>0</v>
      </c>
      <c r="N63" s="77" t="s">
        <v>112</v>
      </c>
      <c r="O63" s="110">
        <f>SUM(O58:O62)</f>
        <v>2800</v>
      </c>
      <c r="P63" s="58">
        <f>SUM(P58:P62)</f>
        <v>0</v>
      </c>
      <c r="Q63" s="112" t="s">
        <v>113</v>
      </c>
      <c r="R63" s="110">
        <f>SUM(R58:R62)</f>
        <v>1700</v>
      </c>
      <c r="S63" s="58">
        <f>SUM(S58:S62)</f>
        <v>0</v>
      </c>
    </row>
    <row r="64" spans="2:19" s="29" customFormat="1" ht="21.75" customHeight="1">
      <c r="B64" s="239">
        <f>SUM(I64,L64,O64,R64)</f>
        <v>44350</v>
      </c>
      <c r="C64" s="240"/>
      <c r="D64" s="113" t="s">
        <v>35</v>
      </c>
      <c r="E64" s="114"/>
      <c r="F64" s="114"/>
      <c r="G64" s="114"/>
      <c r="H64" s="114"/>
      <c r="I64" s="115">
        <f>SUM(I63,I57,I51,I42)</f>
        <v>19300</v>
      </c>
      <c r="J64" s="116">
        <f>SUM(J63,J57,J51,J42)</f>
        <v>0</v>
      </c>
      <c r="K64" s="113" t="s">
        <v>35</v>
      </c>
      <c r="L64" s="115">
        <f>SUM(L42,L51,L57,L63)</f>
        <v>11600</v>
      </c>
      <c r="M64" s="116">
        <f>SUM(M63,M57,M51,M42)</f>
        <v>0</v>
      </c>
      <c r="N64" s="113" t="s">
        <v>35</v>
      </c>
      <c r="O64" s="115">
        <f>SUM(O42,O51,O57,O63)</f>
        <v>9500</v>
      </c>
      <c r="P64" s="116">
        <f>SUM(P63,P57,P51,P42)</f>
        <v>0</v>
      </c>
      <c r="Q64" s="113" t="s">
        <v>35</v>
      </c>
      <c r="R64" s="115">
        <f>SUM(R42,R51,R57,R63)</f>
        <v>3950</v>
      </c>
      <c r="S64" s="51">
        <f>SUM(S63,S57,S51,S42)</f>
        <v>0</v>
      </c>
    </row>
    <row r="65" spans="2:19" s="29" customFormat="1" ht="17.25" customHeight="1">
      <c r="B65" s="304" t="s">
        <v>152</v>
      </c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</row>
    <row r="66" spans="2:3" ht="16.5" customHeight="1">
      <c r="B66" s="117"/>
      <c r="C66" s="118"/>
    </row>
    <row r="67" ht="5.25" customHeight="1"/>
    <row r="79" spans="2:3" ht="24">
      <c r="B79" s="119"/>
      <c r="C79" s="119"/>
    </row>
    <row r="80" spans="2:3" ht="24">
      <c r="B80" s="120"/>
      <c r="C80" s="120"/>
    </row>
    <row r="81" spans="2:3" ht="24">
      <c r="B81" s="120"/>
      <c r="C81" s="120"/>
    </row>
    <row r="82" spans="2:3" ht="24">
      <c r="B82" s="120"/>
      <c r="C82" s="120"/>
    </row>
    <row r="83" spans="2:3" ht="24">
      <c r="B83" s="120"/>
      <c r="C83" s="120"/>
    </row>
    <row r="84" spans="2:3" ht="24">
      <c r="B84" s="120"/>
      <c r="C84" s="120"/>
    </row>
    <row r="85" spans="2:3" ht="24">
      <c r="B85" s="120"/>
      <c r="C85" s="120"/>
    </row>
    <row r="86" spans="2:3" ht="24">
      <c r="B86" s="120"/>
      <c r="C86" s="120"/>
    </row>
    <row r="87" spans="2:3" ht="24">
      <c r="B87" s="120"/>
      <c r="C87" s="120"/>
    </row>
    <row r="88" spans="2:3" ht="24">
      <c r="B88" s="120"/>
      <c r="C88" s="120"/>
    </row>
    <row r="89" spans="2:3" ht="24">
      <c r="B89" s="120"/>
      <c r="C89" s="120"/>
    </row>
    <row r="90" spans="2:3" ht="24">
      <c r="B90" s="120"/>
      <c r="C90" s="120"/>
    </row>
    <row r="91" spans="2:3" ht="24">
      <c r="B91" s="120"/>
      <c r="C91" s="120"/>
    </row>
    <row r="92" spans="2:3" ht="24">
      <c r="B92" s="120"/>
      <c r="C92" s="120"/>
    </row>
    <row r="93" spans="2:3" ht="24">
      <c r="B93" s="120"/>
      <c r="C93" s="120"/>
    </row>
    <row r="94" spans="2:3" ht="24">
      <c r="B94" s="120"/>
      <c r="C94" s="120"/>
    </row>
    <row r="95" spans="2:3" ht="24">
      <c r="B95" s="120"/>
      <c r="C95" s="120"/>
    </row>
  </sheetData>
  <sheetProtection/>
  <mergeCells count="99">
    <mergeCell ref="D52:H52"/>
    <mergeCell ref="D47:H47"/>
    <mergeCell ref="D49:H49"/>
    <mergeCell ref="B22:C22"/>
    <mergeCell ref="D33:H33"/>
    <mergeCell ref="B35:C35"/>
    <mergeCell ref="D32:H32"/>
    <mergeCell ref="D38:H38"/>
    <mergeCell ref="B23:C23"/>
    <mergeCell ref="B24:C24"/>
    <mergeCell ref="B65:S65"/>
    <mergeCell ref="B42:C42"/>
    <mergeCell ref="B43:C50"/>
    <mergeCell ref="B52:C56"/>
    <mergeCell ref="B58:C62"/>
    <mergeCell ref="D58:H58"/>
    <mergeCell ref="D50:H50"/>
    <mergeCell ref="D44:H44"/>
    <mergeCell ref="D45:H45"/>
    <mergeCell ref="B64:C64"/>
    <mergeCell ref="B32:C32"/>
    <mergeCell ref="D43:H43"/>
    <mergeCell ref="D17:H17"/>
    <mergeCell ref="D18:H18"/>
    <mergeCell ref="D22:H22"/>
    <mergeCell ref="D40:H40"/>
    <mergeCell ref="B38:C41"/>
    <mergeCell ref="B28:C28"/>
    <mergeCell ref="B36:C36"/>
    <mergeCell ref="D5:D6"/>
    <mergeCell ref="D14:H14"/>
    <mergeCell ref="E5:E6"/>
    <mergeCell ref="D13:H13"/>
    <mergeCell ref="D10:H10"/>
    <mergeCell ref="D34:H34"/>
    <mergeCell ref="D16:H16"/>
    <mergeCell ref="D11:H11"/>
    <mergeCell ref="D29:H29"/>
    <mergeCell ref="D28:H28"/>
    <mergeCell ref="B13:C13"/>
    <mergeCell ref="B14:C14"/>
    <mergeCell ref="B20:C20"/>
    <mergeCell ref="B19:C19"/>
    <mergeCell ref="M5:M6"/>
    <mergeCell ref="H5:H6"/>
    <mergeCell ref="F5:F6"/>
    <mergeCell ref="J5:J6"/>
    <mergeCell ref="K6:L6"/>
    <mergeCell ref="D15:H15"/>
    <mergeCell ref="I5:I6"/>
    <mergeCell ref="C5:C6"/>
    <mergeCell ref="B9:C9"/>
    <mergeCell ref="B12:C12"/>
    <mergeCell ref="B10:C10"/>
    <mergeCell ref="B11:C11"/>
    <mergeCell ref="B8:C8"/>
    <mergeCell ref="G5:G6"/>
    <mergeCell ref="B5:B6"/>
    <mergeCell ref="D12:H12"/>
    <mergeCell ref="B16:C16"/>
    <mergeCell ref="D19:H19"/>
    <mergeCell ref="D21:H21"/>
    <mergeCell ref="B17:B18"/>
    <mergeCell ref="C17:C18"/>
    <mergeCell ref="B25:C25"/>
    <mergeCell ref="B21:C21"/>
    <mergeCell ref="D23:H23"/>
    <mergeCell ref="D25:H25"/>
    <mergeCell ref="D24:H24"/>
    <mergeCell ref="D62:H62"/>
    <mergeCell ref="D56:H56"/>
    <mergeCell ref="D35:H35"/>
    <mergeCell ref="D41:H41"/>
    <mergeCell ref="B27:C27"/>
    <mergeCell ref="D48:H48"/>
    <mergeCell ref="D54:H54"/>
    <mergeCell ref="D39:H39"/>
    <mergeCell ref="B51:C51"/>
    <mergeCell ref="D53:H53"/>
    <mergeCell ref="D55:H55"/>
    <mergeCell ref="B15:C15"/>
    <mergeCell ref="D46:H46"/>
    <mergeCell ref="B26:C26"/>
    <mergeCell ref="B29:C29"/>
    <mergeCell ref="D30:H30"/>
    <mergeCell ref="D31:H31"/>
    <mergeCell ref="B33:B34"/>
    <mergeCell ref="B37:C37"/>
    <mergeCell ref="D27:H27"/>
    <mergeCell ref="J2:M2"/>
    <mergeCell ref="K3:N3"/>
    <mergeCell ref="N5:N6"/>
    <mergeCell ref="C3:H4"/>
    <mergeCell ref="C33:C34"/>
    <mergeCell ref="B63:C63"/>
    <mergeCell ref="D59:H59"/>
    <mergeCell ref="D60:H60"/>
    <mergeCell ref="D61:H61"/>
    <mergeCell ref="B57:C57"/>
  </mergeCells>
  <printOptions/>
  <pageMargins left="0" right="0" top="0" bottom="0" header="0" footer="0"/>
  <pageSetup fitToHeight="1" fitToWidth="1" horizontalDpi="300" verticalDpi="300" orientation="portrait" paperSize="12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S95"/>
  <sheetViews>
    <sheetView zoomScale="70" zoomScaleNormal="70" zoomScalePageLayoutView="0" workbookViewId="0" topLeftCell="A25">
      <selection activeCell="D58" sqref="D58:H58"/>
    </sheetView>
  </sheetViews>
  <sheetFormatPr defaultColWidth="8.875" defaultRowHeight="16.5" customHeight="1"/>
  <cols>
    <col min="1" max="1" width="1.625" style="5" customWidth="1"/>
    <col min="2" max="2" width="18.125" style="1" customWidth="1"/>
    <col min="3" max="3" width="4.375" style="1" customWidth="1"/>
    <col min="4" max="4" width="4.875" style="1" customWidth="1"/>
    <col min="5" max="5" width="2.625" style="1" customWidth="1"/>
    <col min="6" max="6" width="4.375" style="1" customWidth="1"/>
    <col min="7" max="7" width="2.875" style="1" customWidth="1"/>
    <col min="8" max="8" width="4.125" style="1" customWidth="1"/>
    <col min="9" max="9" width="9.50390625" style="2" customWidth="1"/>
    <col min="10" max="10" width="11.125" style="3" customWidth="1"/>
    <col min="11" max="11" width="18.00390625" style="4" customWidth="1"/>
    <col min="12" max="12" width="8.75390625" style="2" customWidth="1"/>
    <col min="13" max="13" width="11.125" style="4" customWidth="1"/>
    <col min="14" max="14" width="18.00390625" style="4" customWidth="1"/>
    <col min="15" max="15" width="8.00390625" style="2" customWidth="1"/>
    <col min="16" max="16" width="11.125" style="4" customWidth="1"/>
    <col min="17" max="17" width="18.375" style="4" customWidth="1"/>
    <col min="18" max="18" width="8.00390625" style="2" customWidth="1"/>
    <col min="19" max="19" width="11.25390625" style="4" customWidth="1"/>
    <col min="20" max="20" width="2.875" style="5" customWidth="1"/>
    <col min="21" max="22" width="8.875" style="5" customWidth="1"/>
    <col min="23" max="23" width="7.75390625" style="5" customWidth="1"/>
    <col min="24" max="16384" width="8.875" style="5" customWidth="1"/>
  </cols>
  <sheetData>
    <row r="1" ht="2.25" customHeight="1"/>
    <row r="2" spans="2:14" ht="32.25" customHeight="1">
      <c r="B2" s="6" t="s">
        <v>155</v>
      </c>
      <c r="C2" s="6"/>
      <c r="J2" s="232"/>
      <c r="K2" s="232"/>
      <c r="L2" s="232"/>
      <c r="M2" s="232"/>
      <c r="N2" s="121">
        <v>45323</v>
      </c>
    </row>
    <row r="3" spans="3:14" ht="27" customHeight="1">
      <c r="C3" s="323"/>
      <c r="D3" s="324"/>
      <c r="E3" s="324"/>
      <c r="F3" s="324"/>
      <c r="G3" s="324"/>
      <c r="H3" s="324"/>
      <c r="J3" s="9" t="s">
        <v>107</v>
      </c>
      <c r="K3" s="328"/>
      <c r="L3" s="329"/>
      <c r="M3" s="329"/>
      <c r="N3" s="329"/>
    </row>
    <row r="4" spans="3:14" ht="27" customHeight="1">
      <c r="C4" s="324"/>
      <c r="D4" s="324"/>
      <c r="E4" s="324"/>
      <c r="F4" s="324"/>
      <c r="G4" s="324"/>
      <c r="H4" s="324"/>
      <c r="J4" s="9" t="s">
        <v>108</v>
      </c>
      <c r="K4" s="122"/>
      <c r="L4" s="11"/>
      <c r="M4" s="123" t="s">
        <v>41</v>
      </c>
      <c r="N4" s="13"/>
    </row>
    <row r="5" spans="2:18" ht="27" customHeight="1">
      <c r="B5" s="283"/>
      <c r="C5" s="276" t="s">
        <v>36</v>
      </c>
      <c r="D5" s="289"/>
      <c r="E5" s="276" t="s">
        <v>37</v>
      </c>
      <c r="F5" s="289"/>
      <c r="G5" s="276" t="s">
        <v>38</v>
      </c>
      <c r="H5" s="289"/>
      <c r="I5" s="276" t="s">
        <v>39</v>
      </c>
      <c r="J5" s="290" t="s">
        <v>90</v>
      </c>
      <c r="K5" s="14">
        <f>SUM(J64,M64,P64,S64)</f>
        <v>0</v>
      </c>
      <c r="L5" s="124"/>
      <c r="M5" s="287" t="s">
        <v>40</v>
      </c>
      <c r="N5" s="327"/>
      <c r="R5" s="16"/>
    </row>
    <row r="6" spans="2:14" ht="27" customHeight="1">
      <c r="B6" s="283"/>
      <c r="C6" s="276"/>
      <c r="D6" s="289"/>
      <c r="E6" s="276"/>
      <c r="F6" s="289"/>
      <c r="G6" s="276"/>
      <c r="H6" s="289"/>
      <c r="I6" s="276"/>
      <c r="J6" s="290"/>
      <c r="K6" s="291">
        <f>SUM(S65+P65+M65+J65)</f>
        <v>0</v>
      </c>
      <c r="L6" s="292"/>
      <c r="M6" s="288"/>
      <c r="N6" s="327"/>
    </row>
    <row r="7" ht="9.75" customHeight="1"/>
    <row r="8" spans="2:19" ht="25.5" customHeight="1">
      <c r="B8" s="281"/>
      <c r="C8" s="282"/>
      <c r="D8" s="17" t="s">
        <v>0</v>
      </c>
      <c r="E8" s="17"/>
      <c r="F8" s="17"/>
      <c r="G8" s="17"/>
      <c r="H8" s="17"/>
      <c r="I8" s="18"/>
      <c r="J8" s="19"/>
      <c r="K8" s="17" t="s">
        <v>1</v>
      </c>
      <c r="L8" s="18"/>
      <c r="M8" s="19"/>
      <c r="N8" s="17" t="s">
        <v>2</v>
      </c>
      <c r="O8" s="18"/>
      <c r="P8" s="19"/>
      <c r="Q8" s="17" t="s">
        <v>3</v>
      </c>
      <c r="R8" s="18"/>
      <c r="S8" s="20"/>
    </row>
    <row r="9" spans="2:19" s="29" customFormat="1" ht="22.5" customHeight="1">
      <c r="B9" s="277" t="s">
        <v>4</v>
      </c>
      <c r="C9" s="278"/>
      <c r="D9" s="21" t="s">
        <v>5</v>
      </c>
      <c r="E9" s="22"/>
      <c r="F9" s="22"/>
      <c r="G9" s="22"/>
      <c r="H9" s="22"/>
      <c r="I9" s="23" t="s">
        <v>6</v>
      </c>
      <c r="J9" s="24"/>
      <c r="K9" s="21" t="s">
        <v>5</v>
      </c>
      <c r="L9" s="27" t="s">
        <v>6</v>
      </c>
      <c r="M9" s="25"/>
      <c r="N9" s="26" t="s">
        <v>5</v>
      </c>
      <c r="O9" s="27" t="s">
        <v>6</v>
      </c>
      <c r="P9" s="25"/>
      <c r="Q9" s="26" t="s">
        <v>5</v>
      </c>
      <c r="R9" s="27" t="s">
        <v>6</v>
      </c>
      <c r="S9" s="125"/>
    </row>
    <row r="10" spans="2:19" ht="22.5" customHeight="1">
      <c r="B10" s="299" t="s">
        <v>44</v>
      </c>
      <c r="C10" s="300"/>
      <c r="D10" s="266" t="s">
        <v>42</v>
      </c>
      <c r="E10" s="267"/>
      <c r="F10" s="267"/>
      <c r="G10" s="267"/>
      <c r="H10" s="268"/>
      <c r="I10" s="30">
        <v>2100</v>
      </c>
      <c r="J10" s="31"/>
      <c r="K10" s="209" t="s">
        <v>42</v>
      </c>
      <c r="L10" s="208">
        <v>2000</v>
      </c>
      <c r="M10" s="36"/>
      <c r="N10" s="37" t="s">
        <v>42</v>
      </c>
      <c r="O10" s="30">
        <v>1100</v>
      </c>
      <c r="P10" s="36"/>
      <c r="Q10" s="37" t="s">
        <v>42</v>
      </c>
      <c r="R10" s="30">
        <v>550</v>
      </c>
      <c r="S10" s="86"/>
    </row>
    <row r="11" spans="2:19" ht="22.5" customHeight="1">
      <c r="B11" s="301"/>
      <c r="C11" s="238"/>
      <c r="D11" s="296" t="s">
        <v>211</v>
      </c>
      <c r="E11" s="297"/>
      <c r="F11" s="297"/>
      <c r="G11" s="297"/>
      <c r="H11" s="298"/>
      <c r="I11" s="30">
        <v>900</v>
      </c>
      <c r="J11" s="31"/>
      <c r="K11" s="209" t="s">
        <v>43</v>
      </c>
      <c r="L11" s="208">
        <v>200</v>
      </c>
      <c r="M11" s="39"/>
      <c r="N11" s="37" t="s">
        <v>43</v>
      </c>
      <c r="O11" s="30">
        <v>300</v>
      </c>
      <c r="P11" s="39"/>
      <c r="Q11" s="206" t="s">
        <v>192</v>
      </c>
      <c r="R11" s="207">
        <v>50</v>
      </c>
      <c r="S11" s="91"/>
    </row>
    <row r="12" spans="2:19" ht="22.5" customHeight="1">
      <c r="B12" s="301"/>
      <c r="C12" s="238"/>
      <c r="D12" s="296" t="s">
        <v>43</v>
      </c>
      <c r="E12" s="297"/>
      <c r="F12" s="297"/>
      <c r="G12" s="297"/>
      <c r="H12" s="298"/>
      <c r="I12" s="64">
        <v>1100</v>
      </c>
      <c r="J12" s="31"/>
      <c r="K12" s="32" t="s">
        <v>156</v>
      </c>
      <c r="L12" s="30">
        <v>850</v>
      </c>
      <c r="M12" s="39"/>
      <c r="N12" s="37" t="s">
        <v>156</v>
      </c>
      <c r="O12" s="30">
        <v>500</v>
      </c>
      <c r="P12" s="39"/>
      <c r="Q12" s="206" t="s">
        <v>43</v>
      </c>
      <c r="R12" s="208">
        <v>50</v>
      </c>
      <c r="S12" s="91"/>
    </row>
    <row r="13" spans="2:19" ht="22.5" customHeight="1">
      <c r="B13" s="302"/>
      <c r="C13" s="303"/>
      <c r="D13" s="241" t="s">
        <v>96</v>
      </c>
      <c r="E13" s="242"/>
      <c r="F13" s="242"/>
      <c r="G13" s="242"/>
      <c r="H13" s="243"/>
      <c r="I13" s="30">
        <v>1250</v>
      </c>
      <c r="J13" s="31"/>
      <c r="K13" s="126"/>
      <c r="L13" s="73"/>
      <c r="M13" s="127"/>
      <c r="N13" s="75"/>
      <c r="O13" s="73"/>
      <c r="P13" s="128"/>
      <c r="Q13" s="204" t="s">
        <v>156</v>
      </c>
      <c r="R13" s="213">
        <v>250</v>
      </c>
      <c r="S13" s="127"/>
    </row>
    <row r="14" spans="1:19" ht="22.5" customHeight="1">
      <c r="A14" s="129"/>
      <c r="B14" s="330">
        <f>SUM(I14,L14,O14,R14)</f>
        <v>11200</v>
      </c>
      <c r="C14" s="331"/>
      <c r="D14" s="314" t="s">
        <v>212</v>
      </c>
      <c r="E14" s="315"/>
      <c r="F14" s="315"/>
      <c r="G14" s="315"/>
      <c r="H14" s="316"/>
      <c r="I14" s="56">
        <f>SUM(I10:I13)</f>
        <v>5350</v>
      </c>
      <c r="J14" s="130">
        <f>SUM(J10:J13)</f>
        <v>0</v>
      </c>
      <c r="K14" s="131" t="s">
        <v>94</v>
      </c>
      <c r="L14" s="56">
        <f>SUM(L10:L12)</f>
        <v>3050</v>
      </c>
      <c r="M14" s="132">
        <f>SUM(M10:M12)</f>
        <v>0</v>
      </c>
      <c r="N14" s="131" t="s">
        <v>94</v>
      </c>
      <c r="O14" s="56">
        <f>SUM(O10:O12)</f>
        <v>1900</v>
      </c>
      <c r="P14" s="132">
        <f>SUM(P10:P12)</f>
        <v>0</v>
      </c>
      <c r="Q14" s="199" t="s">
        <v>193</v>
      </c>
      <c r="R14" s="56">
        <f>SUM(R10:R13)</f>
        <v>900</v>
      </c>
      <c r="S14" s="134">
        <f>SUM(S10:S13)</f>
        <v>0</v>
      </c>
    </row>
    <row r="15" spans="2:19" ht="22.5" customHeight="1">
      <c r="B15" s="299" t="s">
        <v>47</v>
      </c>
      <c r="C15" s="300"/>
      <c r="D15" s="320" t="s">
        <v>45</v>
      </c>
      <c r="E15" s="321"/>
      <c r="F15" s="321"/>
      <c r="G15" s="321"/>
      <c r="H15" s="322"/>
      <c r="I15" s="30">
        <v>500</v>
      </c>
      <c r="J15" s="31"/>
      <c r="K15" s="32" t="s">
        <v>45</v>
      </c>
      <c r="L15" s="30">
        <v>450</v>
      </c>
      <c r="M15" s="38"/>
      <c r="N15" s="37" t="s">
        <v>45</v>
      </c>
      <c r="O15" s="30">
        <v>600</v>
      </c>
      <c r="P15" s="89"/>
      <c r="Q15" s="135" t="s">
        <v>45</v>
      </c>
      <c r="R15" s="30">
        <v>100</v>
      </c>
      <c r="S15" s="38"/>
    </row>
    <row r="16" spans="2:19" ht="22.5" customHeight="1">
      <c r="B16" s="301"/>
      <c r="C16" s="238"/>
      <c r="D16" s="320" t="s">
        <v>46</v>
      </c>
      <c r="E16" s="321"/>
      <c r="F16" s="321"/>
      <c r="G16" s="321"/>
      <c r="H16" s="322"/>
      <c r="I16" s="30">
        <v>350</v>
      </c>
      <c r="J16" s="31"/>
      <c r="K16" s="32"/>
      <c r="L16" s="30"/>
      <c r="M16" s="38"/>
      <c r="N16" s="136" t="s">
        <v>102</v>
      </c>
      <c r="O16" s="30"/>
      <c r="P16" s="91"/>
      <c r="Q16" s="37"/>
      <c r="R16" s="30"/>
      <c r="S16" s="38"/>
    </row>
    <row r="17" spans="2:19" ht="22.5" customHeight="1">
      <c r="B17" s="302"/>
      <c r="C17" s="303"/>
      <c r="D17" s="241"/>
      <c r="E17" s="242"/>
      <c r="F17" s="242"/>
      <c r="G17" s="242"/>
      <c r="H17" s="243"/>
      <c r="I17" s="30"/>
      <c r="J17" s="107"/>
      <c r="K17" s="32"/>
      <c r="L17" s="30"/>
      <c r="M17" s="38"/>
      <c r="N17" s="37"/>
      <c r="O17" s="30"/>
      <c r="P17" s="38"/>
      <c r="Q17" s="37"/>
      <c r="R17" s="30"/>
      <c r="S17" s="67"/>
    </row>
    <row r="18" spans="2:19" ht="22.5" customHeight="1">
      <c r="B18" s="330">
        <f>SUM(I18,L18,O18,R18)</f>
        <v>2000</v>
      </c>
      <c r="C18" s="331"/>
      <c r="D18" s="314" t="s">
        <v>49</v>
      </c>
      <c r="E18" s="315"/>
      <c r="F18" s="315"/>
      <c r="G18" s="315"/>
      <c r="H18" s="316"/>
      <c r="I18" s="56">
        <f>SUM(I15:I17)</f>
        <v>850</v>
      </c>
      <c r="J18" s="130">
        <f>SUM(J15:J17)</f>
        <v>0</v>
      </c>
      <c r="K18" s="131" t="s">
        <v>52</v>
      </c>
      <c r="L18" s="56">
        <f>SUM(L15:L17)</f>
        <v>450</v>
      </c>
      <c r="M18" s="58">
        <f>SUM(M15:M17)</f>
        <v>0</v>
      </c>
      <c r="N18" s="133" t="s">
        <v>53</v>
      </c>
      <c r="O18" s="56">
        <f>SUM(O15:O17)</f>
        <v>600</v>
      </c>
      <c r="P18" s="132">
        <f>SUM(P15:P17)</f>
        <v>0</v>
      </c>
      <c r="Q18" s="199" t="s">
        <v>54</v>
      </c>
      <c r="R18" s="56">
        <f>SUM(R15:R17)</f>
        <v>100</v>
      </c>
      <c r="S18" s="58">
        <f>SUM(S15:S17)</f>
        <v>0</v>
      </c>
    </row>
    <row r="19" spans="2:19" ht="22.5" customHeight="1">
      <c r="B19" s="299" t="s">
        <v>50</v>
      </c>
      <c r="C19" s="300"/>
      <c r="D19" s="317" t="s">
        <v>51</v>
      </c>
      <c r="E19" s="318"/>
      <c r="F19" s="318"/>
      <c r="G19" s="318"/>
      <c r="H19" s="319"/>
      <c r="I19" s="30">
        <v>2250</v>
      </c>
      <c r="J19" s="107"/>
      <c r="K19" s="72" t="s">
        <v>51</v>
      </c>
      <c r="L19" s="73">
        <v>1650</v>
      </c>
      <c r="M19" s="89"/>
      <c r="N19" s="75" t="s">
        <v>51</v>
      </c>
      <c r="O19" s="73">
        <v>650</v>
      </c>
      <c r="P19" s="86"/>
      <c r="Q19" s="137" t="s">
        <v>51</v>
      </c>
      <c r="R19" s="73">
        <v>650</v>
      </c>
      <c r="S19" s="38"/>
    </row>
    <row r="20" spans="2:19" s="29" customFormat="1" ht="22.5" customHeight="1">
      <c r="B20" s="302"/>
      <c r="C20" s="303"/>
      <c r="D20" s="296"/>
      <c r="E20" s="297"/>
      <c r="F20" s="297"/>
      <c r="G20" s="297"/>
      <c r="H20" s="298"/>
      <c r="I20" s="73"/>
      <c r="J20" s="138"/>
      <c r="K20" s="139"/>
      <c r="L20" s="140"/>
      <c r="M20" s="141"/>
      <c r="N20" s="142"/>
      <c r="O20" s="140"/>
      <c r="P20" s="76"/>
      <c r="Q20" s="143"/>
      <c r="R20" s="140"/>
      <c r="S20" s="76"/>
    </row>
    <row r="21" spans="1:19" ht="22.5" customHeight="1">
      <c r="A21" s="129"/>
      <c r="B21" s="330">
        <f>SUM(I21,L21,O21,R21)</f>
        <v>5200</v>
      </c>
      <c r="C21" s="331"/>
      <c r="D21" s="314" t="s">
        <v>52</v>
      </c>
      <c r="E21" s="315"/>
      <c r="F21" s="315"/>
      <c r="G21" s="315"/>
      <c r="H21" s="316"/>
      <c r="I21" s="56">
        <f>SUM(I19:I20)</f>
        <v>2250</v>
      </c>
      <c r="J21" s="130">
        <f>SUM(J19)</f>
        <v>0</v>
      </c>
      <c r="K21" s="131" t="s">
        <v>52</v>
      </c>
      <c r="L21" s="56">
        <f>SUM(L19:L20)</f>
        <v>1650</v>
      </c>
      <c r="M21" s="132">
        <f>SUM(M19)</f>
        <v>0</v>
      </c>
      <c r="N21" s="133" t="s">
        <v>53</v>
      </c>
      <c r="O21" s="56">
        <f>SUM(O19:O20)</f>
        <v>650</v>
      </c>
      <c r="P21" s="132">
        <f>SUM(P19)</f>
        <v>0</v>
      </c>
      <c r="Q21" s="199" t="s">
        <v>54</v>
      </c>
      <c r="R21" s="56">
        <f>SUM(R19:R20)</f>
        <v>650</v>
      </c>
      <c r="S21" s="134">
        <f>SUM(S19)</f>
        <v>0</v>
      </c>
    </row>
    <row r="22" spans="2:19" ht="22.5" customHeight="1">
      <c r="B22" s="299" t="s">
        <v>55</v>
      </c>
      <c r="C22" s="300"/>
      <c r="D22" s="320" t="s">
        <v>56</v>
      </c>
      <c r="E22" s="321"/>
      <c r="F22" s="321"/>
      <c r="G22" s="321"/>
      <c r="H22" s="322"/>
      <c r="I22" s="30">
        <v>1500</v>
      </c>
      <c r="J22" s="86"/>
      <c r="K22" s="60" t="s">
        <v>105</v>
      </c>
      <c r="L22" s="30">
        <v>800</v>
      </c>
      <c r="M22" s="38"/>
      <c r="N22" s="59" t="s">
        <v>56</v>
      </c>
      <c r="O22" s="30">
        <v>450</v>
      </c>
      <c r="P22" s="86"/>
      <c r="Q22" s="37" t="s">
        <v>122</v>
      </c>
      <c r="R22" s="30">
        <v>1100</v>
      </c>
      <c r="S22" s="67"/>
    </row>
    <row r="23" spans="2:19" ht="22.5" customHeight="1">
      <c r="B23" s="301"/>
      <c r="C23" s="238"/>
      <c r="D23" s="241" t="s">
        <v>57</v>
      </c>
      <c r="E23" s="242"/>
      <c r="F23" s="242"/>
      <c r="G23" s="242"/>
      <c r="H23" s="243"/>
      <c r="I23" s="30">
        <v>500</v>
      </c>
      <c r="J23" s="91"/>
      <c r="K23" s="32" t="s">
        <v>142</v>
      </c>
      <c r="L23" s="30">
        <v>150</v>
      </c>
      <c r="M23" s="38"/>
      <c r="N23" s="228" t="s">
        <v>105</v>
      </c>
      <c r="O23" s="30">
        <v>300</v>
      </c>
      <c r="P23" s="91"/>
      <c r="Q23" s="37" t="s">
        <v>58</v>
      </c>
      <c r="R23" s="30">
        <v>550</v>
      </c>
      <c r="S23" s="67"/>
    </row>
    <row r="24" spans="2:19" ht="22.5" customHeight="1">
      <c r="B24" s="301"/>
      <c r="C24" s="238"/>
      <c r="D24" s="241" t="s">
        <v>58</v>
      </c>
      <c r="E24" s="242"/>
      <c r="F24" s="242"/>
      <c r="G24" s="242"/>
      <c r="H24" s="243"/>
      <c r="I24" s="30">
        <v>1300</v>
      </c>
      <c r="J24" s="91"/>
      <c r="K24" s="32" t="s">
        <v>58</v>
      </c>
      <c r="L24" s="30">
        <v>600</v>
      </c>
      <c r="M24" s="38"/>
      <c r="N24" s="201" t="s">
        <v>142</v>
      </c>
      <c r="O24" s="30">
        <v>50</v>
      </c>
      <c r="P24" s="91"/>
      <c r="Q24" s="37"/>
      <c r="R24" s="30"/>
      <c r="S24" s="67"/>
    </row>
    <row r="25" spans="2:19" ht="22.5" customHeight="1">
      <c r="B25" s="302"/>
      <c r="C25" s="303"/>
      <c r="D25" s="296" t="s">
        <v>176</v>
      </c>
      <c r="E25" s="297"/>
      <c r="F25" s="297"/>
      <c r="G25" s="297"/>
      <c r="H25" s="298"/>
      <c r="I25" s="73">
        <v>800</v>
      </c>
      <c r="J25" s="93"/>
      <c r="K25" s="72"/>
      <c r="L25" s="73"/>
      <c r="M25" s="127"/>
      <c r="N25" s="144" t="s">
        <v>58</v>
      </c>
      <c r="O25" s="73">
        <v>450</v>
      </c>
      <c r="P25" s="93"/>
      <c r="Q25" s="75"/>
      <c r="R25" s="73"/>
      <c r="S25" s="145"/>
    </row>
    <row r="26" spans="1:19" ht="22.5" customHeight="1">
      <c r="A26" s="129"/>
      <c r="B26" s="330">
        <f>SUM(I26,L26,O26,R26)</f>
        <v>8550</v>
      </c>
      <c r="C26" s="331"/>
      <c r="D26" s="314" t="s">
        <v>59</v>
      </c>
      <c r="E26" s="315"/>
      <c r="F26" s="315"/>
      <c r="G26" s="315"/>
      <c r="H26" s="316"/>
      <c r="I26" s="56">
        <f>SUM(I22:I25)</f>
        <v>4100</v>
      </c>
      <c r="J26" s="130">
        <f>SUM(J22:J25)</f>
        <v>0</v>
      </c>
      <c r="K26" s="131" t="s">
        <v>48</v>
      </c>
      <c r="L26" s="56">
        <f>SUM(L22:L25)</f>
        <v>1550</v>
      </c>
      <c r="M26" s="132">
        <f>SUM(M22:M25)</f>
        <v>0</v>
      </c>
      <c r="N26" s="133" t="s">
        <v>62</v>
      </c>
      <c r="O26" s="56">
        <f>SUM(O22:O25)</f>
        <v>1250</v>
      </c>
      <c r="P26" s="132">
        <f>SUM(P22:P25)</f>
        <v>0</v>
      </c>
      <c r="Q26" s="199" t="s">
        <v>98</v>
      </c>
      <c r="R26" s="56">
        <f>SUM(R22:R25)</f>
        <v>1650</v>
      </c>
      <c r="S26" s="134">
        <f>SUM(S22:S24)</f>
        <v>0</v>
      </c>
    </row>
    <row r="27" spans="2:19" ht="22.5" customHeight="1">
      <c r="B27" s="299" t="s">
        <v>63</v>
      </c>
      <c r="C27" s="300"/>
      <c r="D27" s="320" t="s">
        <v>64</v>
      </c>
      <c r="E27" s="321"/>
      <c r="F27" s="321"/>
      <c r="G27" s="321"/>
      <c r="H27" s="322"/>
      <c r="I27" s="30">
        <v>550</v>
      </c>
      <c r="J27" s="107"/>
      <c r="K27" s="32" t="s">
        <v>66</v>
      </c>
      <c r="L27" s="30">
        <v>150</v>
      </c>
      <c r="M27" s="38"/>
      <c r="N27" s="60" t="s">
        <v>64</v>
      </c>
      <c r="O27" s="30">
        <v>50</v>
      </c>
      <c r="P27" s="86"/>
      <c r="Q27" s="37" t="s">
        <v>64</v>
      </c>
      <c r="R27" s="30">
        <v>100</v>
      </c>
      <c r="S27" s="67"/>
    </row>
    <row r="28" spans="2:19" ht="22.5" customHeight="1">
      <c r="B28" s="301"/>
      <c r="C28" s="238"/>
      <c r="D28" s="241" t="s">
        <v>61</v>
      </c>
      <c r="E28" s="246"/>
      <c r="F28" s="246"/>
      <c r="G28" s="246"/>
      <c r="H28" s="247"/>
      <c r="I28" s="30">
        <v>600</v>
      </c>
      <c r="J28" s="107"/>
      <c r="K28" s="32" t="s">
        <v>61</v>
      </c>
      <c r="L28" s="30">
        <v>200</v>
      </c>
      <c r="M28" s="38"/>
      <c r="N28" s="37" t="s">
        <v>61</v>
      </c>
      <c r="O28" s="30">
        <v>200</v>
      </c>
      <c r="P28" s="91"/>
      <c r="Q28" s="37" t="s">
        <v>60</v>
      </c>
      <c r="R28" s="30">
        <v>150</v>
      </c>
      <c r="S28" s="67"/>
    </row>
    <row r="29" spans="2:19" ht="22.5" customHeight="1">
      <c r="B29" s="301"/>
      <c r="C29" s="238"/>
      <c r="D29" s="241" t="s">
        <v>109</v>
      </c>
      <c r="E29" s="242"/>
      <c r="F29" s="242"/>
      <c r="G29" s="242"/>
      <c r="H29" s="243"/>
      <c r="I29" s="64">
        <v>1000</v>
      </c>
      <c r="J29" s="107"/>
      <c r="K29" s="68" t="s">
        <v>65</v>
      </c>
      <c r="L29" s="64">
        <v>400</v>
      </c>
      <c r="M29" s="91"/>
      <c r="N29" s="47" t="s">
        <v>65</v>
      </c>
      <c r="O29" s="30">
        <v>350</v>
      </c>
      <c r="P29" s="91"/>
      <c r="Q29" s="37" t="s">
        <v>61</v>
      </c>
      <c r="R29" s="30">
        <v>300</v>
      </c>
      <c r="S29" s="67"/>
    </row>
    <row r="30" spans="2:19" ht="22.5" customHeight="1">
      <c r="B30" s="302"/>
      <c r="C30" s="303"/>
      <c r="D30" s="256"/>
      <c r="E30" s="257"/>
      <c r="F30" s="257"/>
      <c r="G30" s="257"/>
      <c r="H30" s="258"/>
      <c r="I30" s="73"/>
      <c r="J30" s="107"/>
      <c r="K30" s="32"/>
      <c r="L30" s="30"/>
      <c r="M30" s="127"/>
      <c r="O30" s="73"/>
      <c r="P30" s="38"/>
      <c r="Q30" s="75" t="s">
        <v>65</v>
      </c>
      <c r="R30" s="73">
        <v>200</v>
      </c>
      <c r="S30" s="67"/>
    </row>
    <row r="31" spans="1:19" ht="22.5" customHeight="1">
      <c r="A31" s="129"/>
      <c r="B31" s="330">
        <f>SUM(I31,L31,O31,R31)</f>
        <v>4250</v>
      </c>
      <c r="C31" s="331"/>
      <c r="D31" s="314" t="s">
        <v>48</v>
      </c>
      <c r="E31" s="315"/>
      <c r="F31" s="315"/>
      <c r="G31" s="315"/>
      <c r="H31" s="316"/>
      <c r="I31" s="56">
        <f>SUM(I27:I30)</f>
        <v>2150</v>
      </c>
      <c r="J31" s="130">
        <f>SUM(J27:J30)</f>
        <v>0</v>
      </c>
      <c r="K31" s="131" t="s">
        <v>48</v>
      </c>
      <c r="L31" s="56">
        <f>SUM(L27:L30)</f>
        <v>750</v>
      </c>
      <c r="M31" s="132">
        <f>SUM(M27:M29)</f>
        <v>0</v>
      </c>
      <c r="N31" s="133" t="s">
        <v>87</v>
      </c>
      <c r="O31" s="56">
        <f>SUM(O27:O30)</f>
        <v>600</v>
      </c>
      <c r="P31" s="132">
        <f>SUM(P27:P30)</f>
        <v>0</v>
      </c>
      <c r="Q31" s="199" t="s">
        <v>67</v>
      </c>
      <c r="R31" s="56">
        <f>SUM(R27:R30)</f>
        <v>750</v>
      </c>
      <c r="S31" s="134">
        <f>SUM(S27:S30)</f>
        <v>0</v>
      </c>
    </row>
    <row r="32" spans="2:19" ht="22.5" customHeight="1">
      <c r="B32" s="299" t="s">
        <v>68</v>
      </c>
      <c r="C32" s="300"/>
      <c r="D32" s="241" t="s">
        <v>69</v>
      </c>
      <c r="E32" s="242"/>
      <c r="F32" s="242"/>
      <c r="G32" s="242"/>
      <c r="H32" s="243"/>
      <c r="I32" s="30">
        <v>2750</v>
      </c>
      <c r="J32" s="146"/>
      <c r="K32" s="32" t="s">
        <v>69</v>
      </c>
      <c r="L32" s="30">
        <v>1600</v>
      </c>
      <c r="M32" s="38"/>
      <c r="N32" s="60" t="s">
        <v>69</v>
      </c>
      <c r="O32" s="30">
        <v>1000</v>
      </c>
      <c r="P32" s="86"/>
      <c r="Q32" s="37" t="s">
        <v>69</v>
      </c>
      <c r="R32" s="30">
        <v>1500</v>
      </c>
      <c r="S32" s="67"/>
    </row>
    <row r="33" spans="2:19" ht="22.5" customHeight="1">
      <c r="B33" s="302"/>
      <c r="C33" s="303"/>
      <c r="D33" s="344" t="s">
        <v>91</v>
      </c>
      <c r="E33" s="345"/>
      <c r="F33" s="345"/>
      <c r="G33" s="345"/>
      <c r="H33" s="346"/>
      <c r="I33" s="73"/>
      <c r="J33" s="138"/>
      <c r="K33" s="147" t="s">
        <v>91</v>
      </c>
      <c r="L33" s="73"/>
      <c r="M33" s="148"/>
      <c r="N33" s="149" t="s">
        <v>115</v>
      </c>
      <c r="O33" s="73"/>
      <c r="P33" s="127"/>
      <c r="Q33" s="75"/>
      <c r="R33" s="73"/>
      <c r="S33" s="145"/>
    </row>
    <row r="34" spans="1:19" ht="22.5" customHeight="1">
      <c r="A34" s="129"/>
      <c r="B34" s="330">
        <f>SUM(I34,L34,O34,R34)</f>
        <v>6850</v>
      </c>
      <c r="C34" s="331"/>
      <c r="D34" s="314" t="s">
        <v>52</v>
      </c>
      <c r="E34" s="315"/>
      <c r="F34" s="315"/>
      <c r="G34" s="315"/>
      <c r="H34" s="316"/>
      <c r="I34" s="56">
        <f>SUM(I32:I33)</f>
        <v>2750</v>
      </c>
      <c r="J34" s="130">
        <f>SUM(J32:J33)</f>
        <v>0</v>
      </c>
      <c r="K34" s="131" t="s">
        <v>52</v>
      </c>
      <c r="L34" s="56">
        <f>SUM(L32:L33)</f>
        <v>1600</v>
      </c>
      <c r="M34" s="132">
        <f>SUM(M32)</f>
        <v>0</v>
      </c>
      <c r="N34" s="133" t="s">
        <v>53</v>
      </c>
      <c r="O34" s="56">
        <f>SUM(O32:O33)</f>
        <v>1000</v>
      </c>
      <c r="P34" s="132">
        <f>SUM(P32:P33)</f>
        <v>0</v>
      </c>
      <c r="Q34" s="199" t="s">
        <v>54</v>
      </c>
      <c r="R34" s="56">
        <f>SUM(R32:R33)</f>
        <v>1500</v>
      </c>
      <c r="S34" s="134">
        <f>SUM(S32:S33)</f>
        <v>0</v>
      </c>
    </row>
    <row r="35" spans="2:19" ht="22.5" customHeight="1">
      <c r="B35" s="299" t="s">
        <v>70</v>
      </c>
      <c r="C35" s="300"/>
      <c r="D35" s="320" t="s">
        <v>71</v>
      </c>
      <c r="E35" s="321"/>
      <c r="F35" s="321"/>
      <c r="G35" s="321"/>
      <c r="H35" s="322"/>
      <c r="I35" s="30">
        <v>1050</v>
      </c>
      <c r="J35" s="107"/>
      <c r="K35" s="32" t="s">
        <v>73</v>
      </c>
      <c r="L35" s="30">
        <v>200</v>
      </c>
      <c r="M35" s="38"/>
      <c r="N35" s="37" t="s">
        <v>73</v>
      </c>
      <c r="O35" s="30">
        <v>250</v>
      </c>
      <c r="P35" s="86"/>
      <c r="Q35" s="44" t="s">
        <v>157</v>
      </c>
      <c r="R35" s="30">
        <v>1500</v>
      </c>
      <c r="S35" s="67"/>
    </row>
    <row r="36" spans="2:19" ht="22.5" customHeight="1">
      <c r="B36" s="301"/>
      <c r="C36" s="238"/>
      <c r="D36" s="241" t="s">
        <v>72</v>
      </c>
      <c r="E36" s="242"/>
      <c r="F36" s="242"/>
      <c r="G36" s="242"/>
      <c r="H36" s="243"/>
      <c r="I36" s="30">
        <v>1200</v>
      </c>
      <c r="J36" s="107"/>
      <c r="K36" s="68" t="s">
        <v>71</v>
      </c>
      <c r="L36" s="30">
        <v>1800</v>
      </c>
      <c r="M36" s="38"/>
      <c r="N36" s="37" t="s">
        <v>71</v>
      </c>
      <c r="O36" s="30">
        <v>250</v>
      </c>
      <c r="P36" s="91"/>
      <c r="Q36" s="37" t="s">
        <v>97</v>
      </c>
      <c r="R36" s="30">
        <v>50</v>
      </c>
      <c r="S36" s="67"/>
    </row>
    <row r="37" spans="2:19" ht="22.5" customHeight="1">
      <c r="B37" s="301"/>
      <c r="C37" s="238"/>
      <c r="D37" s="241"/>
      <c r="E37" s="242"/>
      <c r="F37" s="242"/>
      <c r="G37" s="242"/>
      <c r="H37" s="243"/>
      <c r="I37" s="30"/>
      <c r="J37" s="107"/>
      <c r="K37" s="150"/>
      <c r="L37" s="73"/>
      <c r="M37" s="127"/>
      <c r="N37" s="47"/>
      <c r="O37" s="151"/>
      <c r="P37" s="91"/>
      <c r="Q37" s="37"/>
      <c r="R37" s="30"/>
      <c r="S37" s="67"/>
    </row>
    <row r="38" spans="2:19" ht="22.5" customHeight="1">
      <c r="B38" s="301"/>
      <c r="C38" s="238"/>
      <c r="D38" s="335" t="s">
        <v>118</v>
      </c>
      <c r="E38" s="336"/>
      <c r="F38" s="336"/>
      <c r="G38" s="337"/>
      <c r="H38" s="337"/>
      <c r="I38" s="152" t="s">
        <v>151</v>
      </c>
      <c r="J38" s="107"/>
      <c r="K38" s="47"/>
      <c r="L38" s="64"/>
      <c r="M38" s="91"/>
      <c r="N38" s="47"/>
      <c r="O38" s="151"/>
      <c r="P38" s="38"/>
      <c r="Q38" s="37"/>
      <c r="R38" s="30"/>
      <c r="S38" s="67"/>
    </row>
    <row r="39" spans="2:19" ht="22.5" customHeight="1">
      <c r="B39" s="301"/>
      <c r="C39" s="238"/>
      <c r="D39" s="335" t="s">
        <v>119</v>
      </c>
      <c r="E39" s="336"/>
      <c r="F39" s="336"/>
      <c r="G39" s="337"/>
      <c r="H39" s="337"/>
      <c r="I39" s="152" t="s">
        <v>151</v>
      </c>
      <c r="J39" s="107"/>
      <c r="K39" s="47"/>
      <c r="L39" s="64"/>
      <c r="M39" s="91"/>
      <c r="N39" s="47"/>
      <c r="O39" s="151"/>
      <c r="P39" s="38"/>
      <c r="Q39" s="37"/>
      <c r="R39" s="30"/>
      <c r="S39" s="67"/>
    </row>
    <row r="40" spans="2:19" ht="22.5" customHeight="1">
      <c r="B40" s="302"/>
      <c r="C40" s="303"/>
      <c r="D40" s="335" t="s">
        <v>120</v>
      </c>
      <c r="E40" s="336"/>
      <c r="F40" s="336"/>
      <c r="G40" s="337"/>
      <c r="H40" s="337"/>
      <c r="I40" s="152" t="s">
        <v>213</v>
      </c>
      <c r="J40" s="107"/>
      <c r="K40" s="153"/>
      <c r="L40" s="101"/>
      <c r="M40" s="93"/>
      <c r="N40" s="153"/>
      <c r="O40" s="154"/>
      <c r="P40" s="128"/>
      <c r="Q40" s="37"/>
      <c r="R40" s="30"/>
      <c r="S40" s="67"/>
    </row>
    <row r="41" spans="1:19" ht="22.5" customHeight="1">
      <c r="A41" s="129"/>
      <c r="B41" s="330">
        <f>SUM(I41,L41,O41,R41)</f>
        <v>6300</v>
      </c>
      <c r="C41" s="331"/>
      <c r="D41" s="314" t="s">
        <v>49</v>
      </c>
      <c r="E41" s="315"/>
      <c r="F41" s="315"/>
      <c r="G41" s="315"/>
      <c r="H41" s="316"/>
      <c r="I41" s="56">
        <f>SUM(I35:I37)</f>
        <v>2250</v>
      </c>
      <c r="J41" s="130">
        <f>SUM(J35:J40)</f>
        <v>0</v>
      </c>
      <c r="K41" s="131" t="s">
        <v>49</v>
      </c>
      <c r="L41" s="56">
        <f>SUM(L35:L37)</f>
        <v>2000</v>
      </c>
      <c r="M41" s="58">
        <f>SUM(M35:M37)</f>
        <v>0</v>
      </c>
      <c r="N41" s="133" t="s">
        <v>215</v>
      </c>
      <c r="O41" s="56">
        <f>SUM(O35:O37)</f>
        <v>500</v>
      </c>
      <c r="P41" s="58">
        <f>SUM(P35:P37)</f>
        <v>0</v>
      </c>
      <c r="Q41" s="199" t="s">
        <v>98</v>
      </c>
      <c r="R41" s="56">
        <f>SUM(R35:R37)</f>
        <v>1550</v>
      </c>
      <c r="S41" s="58">
        <f>SUM(S35:S37)</f>
        <v>0</v>
      </c>
    </row>
    <row r="42" spans="2:19" ht="22.5" customHeight="1">
      <c r="B42" s="299" t="s">
        <v>74</v>
      </c>
      <c r="C42" s="300"/>
      <c r="D42" s="320" t="s">
        <v>75</v>
      </c>
      <c r="E42" s="321"/>
      <c r="F42" s="321"/>
      <c r="G42" s="321"/>
      <c r="H42" s="322"/>
      <c r="I42" s="30">
        <v>750</v>
      </c>
      <c r="J42" s="146"/>
      <c r="K42" s="32" t="s">
        <v>75</v>
      </c>
      <c r="L42" s="30">
        <v>500</v>
      </c>
      <c r="M42" s="69"/>
      <c r="N42" s="37" t="s">
        <v>75</v>
      </c>
      <c r="O42" s="30">
        <v>150</v>
      </c>
      <c r="P42" s="38"/>
      <c r="Q42" s="155" t="s">
        <v>78</v>
      </c>
      <c r="R42" s="64">
        <v>100</v>
      </c>
      <c r="S42" s="69"/>
    </row>
    <row r="43" spans="2:19" ht="22.5" customHeight="1">
      <c r="B43" s="301"/>
      <c r="C43" s="238"/>
      <c r="D43" s="241" t="s">
        <v>76</v>
      </c>
      <c r="E43" s="242"/>
      <c r="F43" s="242"/>
      <c r="G43" s="242"/>
      <c r="H43" s="243"/>
      <c r="I43" s="64">
        <v>1250</v>
      </c>
      <c r="J43" s="146"/>
      <c r="K43" s="68" t="s">
        <v>76</v>
      </c>
      <c r="L43" s="64">
        <v>750</v>
      </c>
      <c r="M43" s="69"/>
      <c r="N43" s="226" t="s">
        <v>214</v>
      </c>
      <c r="O43" s="64">
        <v>50</v>
      </c>
      <c r="P43" s="38"/>
      <c r="Q43" s="75" t="s">
        <v>76</v>
      </c>
      <c r="R43" s="30">
        <v>200</v>
      </c>
      <c r="S43" s="69"/>
    </row>
    <row r="44" spans="2:19" s="29" customFormat="1" ht="22.5" customHeight="1">
      <c r="B44" s="301"/>
      <c r="C44" s="238"/>
      <c r="D44" s="320" t="s">
        <v>77</v>
      </c>
      <c r="E44" s="321"/>
      <c r="F44" s="321"/>
      <c r="G44" s="321"/>
      <c r="H44" s="322"/>
      <c r="I44" s="90">
        <v>50</v>
      </c>
      <c r="J44" s="146"/>
      <c r="K44" s="156" t="s">
        <v>77</v>
      </c>
      <c r="L44" s="30">
        <v>50</v>
      </c>
      <c r="M44" s="69"/>
      <c r="N44" s="224" t="s">
        <v>76</v>
      </c>
      <c r="O44" s="64">
        <v>250</v>
      </c>
      <c r="P44" s="38"/>
      <c r="Q44" s="158" t="s">
        <v>77</v>
      </c>
      <c r="R44" s="64">
        <v>50</v>
      </c>
      <c r="S44" s="69"/>
    </row>
    <row r="45" spans="2:19" s="29" customFormat="1" ht="22.5" customHeight="1">
      <c r="B45" s="301"/>
      <c r="C45" s="238"/>
      <c r="D45" s="341" t="s">
        <v>125</v>
      </c>
      <c r="E45" s="342"/>
      <c r="F45" s="342"/>
      <c r="G45" s="342"/>
      <c r="H45" s="343"/>
      <c r="I45" s="90">
        <v>200</v>
      </c>
      <c r="J45" s="146"/>
      <c r="K45" s="32" t="s">
        <v>131</v>
      </c>
      <c r="L45" s="64">
        <v>100</v>
      </c>
      <c r="M45" s="69"/>
      <c r="N45" s="157" t="s">
        <v>77</v>
      </c>
      <c r="O45" s="30">
        <v>50</v>
      </c>
      <c r="P45" s="38"/>
      <c r="Q45" s="159" t="s">
        <v>125</v>
      </c>
      <c r="R45" s="30">
        <v>100</v>
      </c>
      <c r="S45" s="69"/>
    </row>
    <row r="46" spans="2:19" ht="22.5" customHeight="1">
      <c r="B46" s="301"/>
      <c r="C46" s="238"/>
      <c r="D46" s="241" t="s">
        <v>126</v>
      </c>
      <c r="E46" s="242"/>
      <c r="F46" s="242"/>
      <c r="G46" s="242"/>
      <c r="H46" s="243"/>
      <c r="I46" s="90">
        <v>50</v>
      </c>
      <c r="J46" s="146"/>
      <c r="K46" s="32" t="s">
        <v>132</v>
      </c>
      <c r="L46" s="30">
        <v>100</v>
      </c>
      <c r="M46" s="69"/>
      <c r="N46" s="225" t="s">
        <v>139</v>
      </c>
      <c r="O46" s="30">
        <v>50</v>
      </c>
      <c r="P46" s="38"/>
      <c r="Q46" s="32" t="s">
        <v>133</v>
      </c>
      <c r="R46" s="30">
        <v>50</v>
      </c>
      <c r="S46" s="69"/>
    </row>
    <row r="47" spans="2:19" ht="22.5" customHeight="1">
      <c r="B47" s="301"/>
      <c r="C47" s="238"/>
      <c r="D47" s="241"/>
      <c r="E47" s="242"/>
      <c r="F47" s="242"/>
      <c r="G47" s="242"/>
      <c r="H47" s="243"/>
      <c r="I47" s="90"/>
      <c r="J47" s="92"/>
      <c r="K47" s="32" t="s">
        <v>133</v>
      </c>
      <c r="L47" s="30">
        <v>50</v>
      </c>
      <c r="M47" s="69"/>
      <c r="N47" s="225" t="s">
        <v>132</v>
      </c>
      <c r="O47" s="30">
        <v>100</v>
      </c>
      <c r="P47" s="38"/>
      <c r="Q47" s="88"/>
      <c r="R47" s="30"/>
      <c r="S47" s="160"/>
    </row>
    <row r="48" spans="2:19" ht="22.5" customHeight="1">
      <c r="B48" s="302"/>
      <c r="C48" s="303"/>
      <c r="D48" s="241"/>
      <c r="E48" s="242"/>
      <c r="F48" s="242"/>
      <c r="G48" s="242"/>
      <c r="H48" s="243"/>
      <c r="I48" s="90"/>
      <c r="J48" s="94"/>
      <c r="K48" s="96"/>
      <c r="L48" s="30"/>
      <c r="M48" s="69"/>
      <c r="N48" s="153" t="s">
        <v>133</v>
      </c>
      <c r="O48" s="95">
        <v>50</v>
      </c>
      <c r="P48" s="69"/>
      <c r="Q48" s="88"/>
      <c r="R48" s="30"/>
      <c r="S48" s="160"/>
    </row>
    <row r="49" spans="1:19" ht="22.5" customHeight="1">
      <c r="A49" s="129"/>
      <c r="B49" s="330">
        <f>SUM(I49,L49,O49,R49)</f>
        <v>5050</v>
      </c>
      <c r="C49" s="331"/>
      <c r="D49" s="314" t="s">
        <v>104</v>
      </c>
      <c r="E49" s="315"/>
      <c r="F49" s="315"/>
      <c r="G49" s="315"/>
      <c r="H49" s="316"/>
      <c r="I49" s="161">
        <f>SUM(I42:I48)</f>
        <v>2300</v>
      </c>
      <c r="J49" s="57">
        <f>SUM(J42:J48)</f>
        <v>0</v>
      </c>
      <c r="K49" s="131" t="s">
        <v>80</v>
      </c>
      <c r="L49" s="56">
        <f>SUM(L42:L48)</f>
        <v>1550</v>
      </c>
      <c r="M49" s="58">
        <f>SUM(M42:M48)</f>
        <v>0</v>
      </c>
      <c r="N49" s="133" t="s">
        <v>216</v>
      </c>
      <c r="O49" s="56">
        <f>SUM(O42:O48)</f>
        <v>700</v>
      </c>
      <c r="P49" s="58">
        <f>SUM(P42:P48)</f>
        <v>0</v>
      </c>
      <c r="Q49" s="199" t="s">
        <v>103</v>
      </c>
      <c r="R49" s="56">
        <f>SUM(R42:R48)</f>
        <v>500</v>
      </c>
      <c r="S49" s="111">
        <f>SUM(S42:S48)</f>
        <v>0</v>
      </c>
    </row>
    <row r="50" spans="2:19" ht="22.5" customHeight="1">
      <c r="B50" s="299" t="s">
        <v>79</v>
      </c>
      <c r="C50" s="300"/>
      <c r="D50" s="347" t="s">
        <v>127</v>
      </c>
      <c r="E50" s="348"/>
      <c r="F50" s="348"/>
      <c r="G50" s="348"/>
      <c r="H50" s="349"/>
      <c r="I50" s="90">
        <v>1850</v>
      </c>
      <c r="J50" s="92"/>
      <c r="K50" s="32" t="s">
        <v>134</v>
      </c>
      <c r="L50" s="30">
        <v>300</v>
      </c>
      <c r="M50" s="38"/>
      <c r="N50" s="32" t="s">
        <v>134</v>
      </c>
      <c r="O50" s="30">
        <v>200</v>
      </c>
      <c r="P50" s="69"/>
      <c r="Q50" s="32" t="s">
        <v>134</v>
      </c>
      <c r="R50" s="30">
        <v>200</v>
      </c>
      <c r="S50" s="70"/>
    </row>
    <row r="51" spans="2:19" ht="22.5" customHeight="1">
      <c r="B51" s="301"/>
      <c r="C51" s="238"/>
      <c r="D51" s="241" t="s">
        <v>128</v>
      </c>
      <c r="E51" s="242"/>
      <c r="F51" s="242"/>
      <c r="G51" s="242"/>
      <c r="H51" s="243"/>
      <c r="I51" s="90">
        <v>550</v>
      </c>
      <c r="J51" s="92"/>
      <c r="K51" s="231" t="s">
        <v>135</v>
      </c>
      <c r="L51" s="30">
        <v>250</v>
      </c>
      <c r="M51" s="38"/>
      <c r="N51" s="32" t="s">
        <v>135</v>
      </c>
      <c r="O51" s="30">
        <v>350</v>
      </c>
      <c r="P51" s="69"/>
      <c r="Q51" s="47" t="s">
        <v>141</v>
      </c>
      <c r="R51" s="30">
        <v>150</v>
      </c>
      <c r="S51" s="70"/>
    </row>
    <row r="52" spans="2:19" ht="22.5" customHeight="1">
      <c r="B52" s="301"/>
      <c r="C52" s="238"/>
      <c r="D52" s="350" t="s">
        <v>158</v>
      </c>
      <c r="E52" s="246"/>
      <c r="F52" s="246"/>
      <c r="G52" s="246"/>
      <c r="H52" s="247"/>
      <c r="I52" s="90">
        <v>1500</v>
      </c>
      <c r="J52" s="92"/>
      <c r="K52" s="231" t="s">
        <v>136</v>
      </c>
      <c r="L52" s="64">
        <v>150</v>
      </c>
      <c r="M52" s="38"/>
      <c r="N52" s="32" t="s">
        <v>136</v>
      </c>
      <c r="O52" s="30">
        <v>100</v>
      </c>
      <c r="P52" s="69"/>
      <c r="Q52" s="47" t="s">
        <v>136</v>
      </c>
      <c r="R52" s="30">
        <v>100</v>
      </c>
      <c r="S52" s="70"/>
    </row>
    <row r="53" spans="2:19" ht="22.5" customHeight="1">
      <c r="B53" s="301"/>
      <c r="C53" s="238"/>
      <c r="D53" s="241"/>
      <c r="E53" s="242"/>
      <c r="F53" s="242"/>
      <c r="G53" s="242"/>
      <c r="H53" s="243"/>
      <c r="I53" s="97"/>
      <c r="J53" s="98"/>
      <c r="K53" s="231" t="s">
        <v>137</v>
      </c>
      <c r="L53" s="73">
        <v>100</v>
      </c>
      <c r="M53" s="38"/>
      <c r="N53" s="32" t="s">
        <v>137</v>
      </c>
      <c r="O53" s="64">
        <v>100</v>
      </c>
      <c r="P53" s="69"/>
      <c r="Q53" s="32" t="s">
        <v>137</v>
      </c>
      <c r="R53" s="64">
        <v>100</v>
      </c>
      <c r="S53" s="70"/>
    </row>
    <row r="54" spans="2:19" ht="22.5" customHeight="1">
      <c r="B54" s="301"/>
      <c r="C54" s="238"/>
      <c r="D54" s="296"/>
      <c r="E54" s="297"/>
      <c r="F54" s="297"/>
      <c r="G54" s="297"/>
      <c r="H54" s="298"/>
      <c r="I54" s="97"/>
      <c r="J54" s="98"/>
      <c r="K54" s="231" t="s">
        <v>138</v>
      </c>
      <c r="L54" s="197">
        <v>350</v>
      </c>
      <c r="M54" s="38"/>
      <c r="N54" s="32" t="s">
        <v>138</v>
      </c>
      <c r="O54" s="73">
        <v>450</v>
      </c>
      <c r="P54" s="69"/>
      <c r="Q54" s="32" t="s">
        <v>138</v>
      </c>
      <c r="R54" s="64">
        <v>200</v>
      </c>
      <c r="S54" s="70"/>
    </row>
    <row r="55" spans="2:19" s="29" customFormat="1" ht="22.5" customHeight="1">
      <c r="B55" s="301"/>
      <c r="C55" s="238"/>
      <c r="D55" s="296"/>
      <c r="E55" s="297"/>
      <c r="F55" s="297"/>
      <c r="G55" s="297"/>
      <c r="H55" s="298"/>
      <c r="I55" s="97"/>
      <c r="J55" s="98"/>
      <c r="K55" s="195"/>
      <c r="L55" s="197"/>
      <c r="M55" s="163"/>
      <c r="N55" s="164"/>
      <c r="O55" s="165"/>
      <c r="P55" s="69"/>
      <c r="Q55" s="166"/>
      <c r="R55" s="162"/>
      <c r="S55" s="98"/>
    </row>
    <row r="56" spans="2:19" s="29" customFormat="1" ht="22.5" customHeight="1">
      <c r="B56" s="302"/>
      <c r="C56" s="303"/>
      <c r="D56" s="353"/>
      <c r="E56" s="354"/>
      <c r="F56" s="354"/>
      <c r="G56" s="354"/>
      <c r="H56" s="355"/>
      <c r="I56" s="167"/>
      <c r="J56" s="168"/>
      <c r="K56" s="150"/>
      <c r="L56" s="165"/>
      <c r="M56" s="169"/>
      <c r="N56" s="164"/>
      <c r="O56" s="165"/>
      <c r="P56" s="105"/>
      <c r="Q56" s="164"/>
      <c r="R56" s="165"/>
      <c r="S56" s="170"/>
    </row>
    <row r="57" spans="1:19" ht="22.5" customHeight="1">
      <c r="A57" s="129"/>
      <c r="B57" s="330">
        <f>SUM(I57,L57,O57,R57)</f>
        <v>7000</v>
      </c>
      <c r="C57" s="331"/>
      <c r="D57" s="314" t="s">
        <v>48</v>
      </c>
      <c r="E57" s="315"/>
      <c r="F57" s="315"/>
      <c r="G57" s="315"/>
      <c r="H57" s="316"/>
      <c r="I57" s="161">
        <f>SUM(I50:I55)</f>
        <v>3900</v>
      </c>
      <c r="J57" s="57">
        <f>SUM(J50:J55)</f>
        <v>0</v>
      </c>
      <c r="K57" s="131" t="s">
        <v>104</v>
      </c>
      <c r="L57" s="56">
        <f>SUM(L50:L56)</f>
        <v>1150</v>
      </c>
      <c r="M57" s="58">
        <f>SUM(M50:M56)</f>
        <v>0</v>
      </c>
      <c r="N57" s="133" t="s">
        <v>104</v>
      </c>
      <c r="O57" s="56">
        <f>SUM(O50:O55)</f>
        <v>1200</v>
      </c>
      <c r="P57" s="58">
        <f>SUM(P50:P56)</f>
        <v>0</v>
      </c>
      <c r="Q57" s="199" t="s">
        <v>104</v>
      </c>
      <c r="R57" s="56">
        <f>SUM(R50:R56)</f>
        <v>750</v>
      </c>
      <c r="S57" s="111">
        <f>SUM(S50:S56)</f>
        <v>0</v>
      </c>
    </row>
    <row r="58" spans="2:19" ht="22.5" customHeight="1">
      <c r="B58" s="299" t="s">
        <v>81</v>
      </c>
      <c r="C58" s="300"/>
      <c r="D58" s="347" t="s">
        <v>129</v>
      </c>
      <c r="E58" s="348"/>
      <c r="F58" s="348"/>
      <c r="G58" s="348"/>
      <c r="H58" s="349"/>
      <c r="I58" s="90">
        <v>1000</v>
      </c>
      <c r="J58" s="92"/>
      <c r="K58" s="32" t="s">
        <v>140</v>
      </c>
      <c r="L58" s="30">
        <v>250</v>
      </c>
      <c r="M58" s="69"/>
      <c r="N58" s="164" t="s">
        <v>140</v>
      </c>
      <c r="O58" s="73">
        <v>250</v>
      </c>
      <c r="P58" s="127"/>
      <c r="Q58" s="47" t="s">
        <v>140</v>
      </c>
      <c r="R58" s="30">
        <v>100</v>
      </c>
      <c r="S58" s="70"/>
    </row>
    <row r="59" spans="2:19" ht="22.5" customHeight="1">
      <c r="B59" s="301"/>
      <c r="C59" s="238"/>
      <c r="D59" s="241" t="s">
        <v>130</v>
      </c>
      <c r="E59" s="242"/>
      <c r="F59" s="242"/>
      <c r="G59" s="242"/>
      <c r="H59" s="243"/>
      <c r="I59" s="90">
        <v>1050</v>
      </c>
      <c r="J59" s="92"/>
      <c r="K59" s="32" t="s">
        <v>130</v>
      </c>
      <c r="L59" s="30">
        <v>800</v>
      </c>
      <c r="M59" s="69"/>
      <c r="N59" s="68" t="s">
        <v>130</v>
      </c>
      <c r="O59" s="64">
        <v>800</v>
      </c>
      <c r="P59" s="91"/>
      <c r="Q59" s="47" t="s">
        <v>130</v>
      </c>
      <c r="R59" s="30">
        <v>500</v>
      </c>
      <c r="S59" s="70"/>
    </row>
    <row r="60" spans="2:19" ht="22.5" customHeight="1">
      <c r="B60" s="301"/>
      <c r="C60" s="238"/>
      <c r="D60" s="350" t="s">
        <v>217</v>
      </c>
      <c r="E60" s="351"/>
      <c r="F60" s="351"/>
      <c r="G60" s="351"/>
      <c r="H60" s="352"/>
      <c r="I60" s="171" t="s">
        <v>206</v>
      </c>
      <c r="J60" s="92"/>
      <c r="K60" s="32"/>
      <c r="L60" s="30"/>
      <c r="M60" s="69"/>
      <c r="N60" s="37"/>
      <c r="O60" s="30"/>
      <c r="P60" s="38"/>
      <c r="Q60" s="88"/>
      <c r="R60" s="30"/>
      <c r="S60" s="160"/>
    </row>
    <row r="61" spans="2:19" ht="22.5" customHeight="1">
      <c r="B61" s="301"/>
      <c r="C61" s="238"/>
      <c r="D61" s="350" t="s">
        <v>218</v>
      </c>
      <c r="E61" s="351"/>
      <c r="F61" s="351"/>
      <c r="G61" s="351"/>
      <c r="H61" s="352"/>
      <c r="I61" s="171" t="s">
        <v>206</v>
      </c>
      <c r="J61" s="106"/>
      <c r="K61" s="32"/>
      <c r="L61" s="30"/>
      <c r="M61" s="69"/>
      <c r="N61" s="37"/>
      <c r="O61" s="30"/>
      <c r="P61" s="172"/>
      <c r="Q61" s="88"/>
      <c r="R61" s="30"/>
      <c r="S61" s="160"/>
    </row>
    <row r="62" spans="2:19" ht="22.5" customHeight="1">
      <c r="B62" s="302"/>
      <c r="C62" s="303"/>
      <c r="D62" s="332" t="s">
        <v>159</v>
      </c>
      <c r="E62" s="333"/>
      <c r="F62" s="333"/>
      <c r="G62" s="333"/>
      <c r="H62" s="334"/>
      <c r="I62" s="173" t="s">
        <v>222</v>
      </c>
      <c r="J62" s="174"/>
      <c r="K62" s="175"/>
      <c r="L62" s="101"/>
      <c r="M62" s="141"/>
      <c r="N62" s="176"/>
      <c r="O62" s="101"/>
      <c r="P62" s="76"/>
      <c r="Q62" s="143"/>
      <c r="R62" s="101"/>
      <c r="S62" s="177"/>
    </row>
    <row r="63" spans="1:19" ht="22.5" customHeight="1">
      <c r="A63" s="129"/>
      <c r="B63" s="330">
        <f>SUM(I63,L63,O63,R63)</f>
        <v>4750</v>
      </c>
      <c r="C63" s="331"/>
      <c r="D63" s="314" t="s">
        <v>49</v>
      </c>
      <c r="E63" s="315"/>
      <c r="F63" s="315"/>
      <c r="G63" s="315"/>
      <c r="H63" s="316"/>
      <c r="I63" s="56">
        <f>SUM(I58:I59)</f>
        <v>2050</v>
      </c>
      <c r="J63" s="106">
        <f>SUM(J58:J62)</f>
        <v>0</v>
      </c>
      <c r="K63" s="131" t="s">
        <v>49</v>
      </c>
      <c r="L63" s="178">
        <f>SUM(L58:L62)</f>
        <v>1050</v>
      </c>
      <c r="M63" s="58">
        <f>SUM(M58:M62)</f>
        <v>0</v>
      </c>
      <c r="N63" s="133" t="s">
        <v>49</v>
      </c>
      <c r="O63" s="178">
        <f>SUM(O58:O62)</f>
        <v>1050</v>
      </c>
      <c r="P63" s="179">
        <f>SUM(P58:P62)</f>
        <v>0</v>
      </c>
      <c r="Q63" s="199" t="s">
        <v>49</v>
      </c>
      <c r="R63" s="178">
        <f>SUM(R58:R62)</f>
        <v>600</v>
      </c>
      <c r="S63" s="179">
        <f>SUM(S58:S62)</f>
        <v>0</v>
      </c>
    </row>
    <row r="64" spans="1:19" s="29" customFormat="1" ht="22.5" customHeight="1">
      <c r="A64" s="180"/>
      <c r="B64" s="330">
        <f>SUM(I64,L64,O64,R64)</f>
        <v>61150</v>
      </c>
      <c r="C64" s="331"/>
      <c r="D64" s="277" t="s">
        <v>82</v>
      </c>
      <c r="E64" s="278"/>
      <c r="F64" s="278"/>
      <c r="G64" s="278"/>
      <c r="H64" s="340"/>
      <c r="I64" s="56">
        <f>SUM(I63,I57,I49,I41,I34,I31,I26,I21,I18,I14)</f>
        <v>27950</v>
      </c>
      <c r="J64" s="57">
        <f>SUM(J14,J18,J21,J26,J31,J34,J41,J49,J57,J63)</f>
        <v>0</v>
      </c>
      <c r="K64" s="181" t="s">
        <v>82</v>
      </c>
      <c r="L64" s="56">
        <f>SUM(L63,L57,L49,L41,L34,L31,L26,L21,L18,L14)</f>
        <v>14800</v>
      </c>
      <c r="M64" s="58">
        <f>SUM(M14,M18,M21,M26,M31,M34,M41,M49,M57,M63)</f>
        <v>0</v>
      </c>
      <c r="N64" s="182" t="s">
        <v>82</v>
      </c>
      <c r="O64" s="56">
        <f>SUM(O63,O57,O49,O41,O34,O31,O26,O21,O18,O14)</f>
        <v>9450</v>
      </c>
      <c r="P64" s="58">
        <f>SUM(P14,P18,P21,P26,P31,P34,P41,P49,P57,P63)</f>
        <v>0</v>
      </c>
      <c r="Q64" s="55" t="s">
        <v>82</v>
      </c>
      <c r="R64" s="56">
        <f>SUM(R14,R18,R21,R26,R31,R34,R41,R49,R57,R63)</f>
        <v>8950</v>
      </c>
      <c r="S64" s="58">
        <f>SUM(S14,S18,S21,S26,S31,S34,S41,S49,S57,S63)</f>
        <v>0</v>
      </c>
    </row>
    <row r="65" spans="2:19" ht="22.5" customHeight="1">
      <c r="B65" s="330">
        <f>SUM(I65,L65,O65,R65)</f>
        <v>187550</v>
      </c>
      <c r="C65" s="331"/>
      <c r="D65" s="277" t="s">
        <v>83</v>
      </c>
      <c r="E65" s="338"/>
      <c r="F65" s="338"/>
      <c r="G65" s="338"/>
      <c r="H65" s="339"/>
      <c r="I65" s="183">
        <f>I64+'和歌山市、紀北 '!I64+'和歌山市、紀北 '!I37</f>
        <v>74700</v>
      </c>
      <c r="J65" s="57">
        <f>J64+'和歌山市、紀北 '!J64+'和歌山市、紀北 '!J37</f>
        <v>0</v>
      </c>
      <c r="K65" s="184" t="s">
        <v>84</v>
      </c>
      <c r="L65" s="185">
        <f>L64+'和歌山市、紀北 '!L64+'和歌山市、紀北 '!L37</f>
        <v>43700</v>
      </c>
      <c r="M65" s="58">
        <f>M64+'和歌山市、紀北 '!M64+'和歌山市、紀北 '!M37</f>
        <v>0</v>
      </c>
      <c r="N65" s="186" t="s">
        <v>84</v>
      </c>
      <c r="O65" s="185">
        <f>O64+'和歌山市、紀北 '!O64+'和歌山市、紀北 '!O37</f>
        <v>45900</v>
      </c>
      <c r="P65" s="58">
        <f>P64+'和歌山市、紀北 '!P64+'和歌山市、紀北 '!P37</f>
        <v>0</v>
      </c>
      <c r="Q65" s="187" t="s">
        <v>84</v>
      </c>
      <c r="R65" s="185">
        <f>R64+'和歌山市、紀北 '!R64+'和歌山市、紀北 '!R37</f>
        <v>23250</v>
      </c>
      <c r="S65" s="58">
        <f>S64+'和歌山市、紀北 '!S64+'和歌山市、紀北 '!S37</f>
        <v>0</v>
      </c>
    </row>
    <row r="66" spans="2:19" ht="20.25" customHeight="1">
      <c r="B66" s="304" t="s">
        <v>152</v>
      </c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</row>
    <row r="67" spans="2:19" ht="17.25" customHeight="1">
      <c r="B67" s="325" t="s">
        <v>219</v>
      </c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ht="16.5" customHeight="1">
      <c r="B68" s="188"/>
    </row>
    <row r="79" spans="2:3" ht="24">
      <c r="B79" s="119"/>
      <c r="C79" s="119"/>
    </row>
    <row r="80" spans="2:3" ht="24">
      <c r="B80" s="120"/>
      <c r="C80" s="120"/>
    </row>
    <row r="81" spans="2:3" ht="24">
      <c r="B81" s="120"/>
      <c r="C81" s="120"/>
    </row>
    <row r="82" spans="2:3" ht="24">
      <c r="B82" s="120"/>
      <c r="C82" s="120"/>
    </row>
    <row r="83" spans="2:3" ht="24">
      <c r="B83" s="120"/>
      <c r="C83" s="120"/>
    </row>
    <row r="84" spans="2:3" ht="24">
      <c r="B84" s="120"/>
      <c r="C84" s="120"/>
    </row>
    <row r="85" spans="2:3" ht="24">
      <c r="B85" s="120"/>
      <c r="C85" s="120"/>
    </row>
    <row r="86" spans="2:3" ht="24">
      <c r="B86" s="120"/>
      <c r="C86" s="120"/>
    </row>
    <row r="87" spans="2:3" ht="24">
      <c r="B87" s="120"/>
      <c r="C87" s="120"/>
    </row>
    <row r="88" spans="2:3" ht="24">
      <c r="B88" s="120"/>
      <c r="C88" s="120"/>
    </row>
    <row r="89" spans="2:3" ht="24">
      <c r="B89" s="120"/>
      <c r="C89" s="120"/>
    </row>
    <row r="90" spans="2:3" ht="24">
      <c r="B90" s="120"/>
      <c r="C90" s="120"/>
    </row>
    <row r="91" spans="2:3" ht="24">
      <c r="B91" s="120"/>
      <c r="C91" s="120"/>
    </row>
    <row r="92" spans="2:3" ht="24">
      <c r="B92" s="120"/>
      <c r="C92" s="120"/>
    </row>
    <row r="93" spans="2:3" ht="24">
      <c r="B93" s="120"/>
      <c r="C93" s="120"/>
    </row>
    <row r="94" spans="2:3" ht="24">
      <c r="B94" s="120"/>
      <c r="C94" s="120"/>
    </row>
    <row r="95" spans="2:3" ht="24">
      <c r="B95" s="120"/>
      <c r="C95" s="120"/>
    </row>
  </sheetData>
  <sheetProtection/>
  <mergeCells count="97">
    <mergeCell ref="B58:C62"/>
    <mergeCell ref="B15:C17"/>
    <mergeCell ref="B10:C13"/>
    <mergeCell ref="B35:C40"/>
    <mergeCell ref="B50:C56"/>
    <mergeCell ref="B41:C41"/>
    <mergeCell ref="B18:C18"/>
    <mergeCell ref="B31:C31"/>
    <mergeCell ref="B32:C33"/>
    <mergeCell ref="B19:C20"/>
    <mergeCell ref="D28:H28"/>
    <mergeCell ref="D60:H60"/>
    <mergeCell ref="D52:H52"/>
    <mergeCell ref="D61:H61"/>
    <mergeCell ref="D59:H59"/>
    <mergeCell ref="D53:H53"/>
    <mergeCell ref="D54:H54"/>
    <mergeCell ref="D56:H56"/>
    <mergeCell ref="D58:H58"/>
    <mergeCell ref="D57:H57"/>
    <mergeCell ref="D55:H55"/>
    <mergeCell ref="D38:H38"/>
    <mergeCell ref="D32:H32"/>
    <mergeCell ref="D33:H33"/>
    <mergeCell ref="D51:H51"/>
    <mergeCell ref="D42:H42"/>
    <mergeCell ref="D50:H50"/>
    <mergeCell ref="D43:H43"/>
    <mergeCell ref="D49:H49"/>
    <mergeCell ref="D48:H48"/>
    <mergeCell ref="B49:C49"/>
    <mergeCell ref="B42:C48"/>
    <mergeCell ref="D40:H40"/>
    <mergeCell ref="D46:H46"/>
    <mergeCell ref="D47:H47"/>
    <mergeCell ref="D44:H44"/>
    <mergeCell ref="D45:H45"/>
    <mergeCell ref="D65:H65"/>
    <mergeCell ref="B65:C65"/>
    <mergeCell ref="B64:C64"/>
    <mergeCell ref="B63:C63"/>
    <mergeCell ref="D63:H63"/>
    <mergeCell ref="D64:H64"/>
    <mergeCell ref="D29:H29"/>
    <mergeCell ref="D62:H62"/>
    <mergeCell ref="B57:C57"/>
    <mergeCell ref="B34:C34"/>
    <mergeCell ref="D41:H41"/>
    <mergeCell ref="D36:H36"/>
    <mergeCell ref="D34:H34"/>
    <mergeCell ref="D35:H35"/>
    <mergeCell ref="D37:H37"/>
    <mergeCell ref="D39:H39"/>
    <mergeCell ref="D31:H31"/>
    <mergeCell ref="B26:C26"/>
    <mergeCell ref="B21:C21"/>
    <mergeCell ref="D24:H24"/>
    <mergeCell ref="D30:H30"/>
    <mergeCell ref="D22:H22"/>
    <mergeCell ref="D23:H23"/>
    <mergeCell ref="B22:C25"/>
    <mergeCell ref="B27:C30"/>
    <mergeCell ref="D27:H27"/>
    <mergeCell ref="D15:H15"/>
    <mergeCell ref="B8:C8"/>
    <mergeCell ref="D11:H11"/>
    <mergeCell ref="D12:H12"/>
    <mergeCell ref="B14:C14"/>
    <mergeCell ref="B9:C9"/>
    <mergeCell ref="D13:H13"/>
    <mergeCell ref="J5:J6"/>
    <mergeCell ref="E5:E6"/>
    <mergeCell ref="G5:G6"/>
    <mergeCell ref="C5:C6"/>
    <mergeCell ref="K3:N3"/>
    <mergeCell ref="H5:H6"/>
    <mergeCell ref="D5:D6"/>
    <mergeCell ref="B66:S66"/>
    <mergeCell ref="B67:S67"/>
    <mergeCell ref="D20:H20"/>
    <mergeCell ref="N5:N6"/>
    <mergeCell ref="D26:H26"/>
    <mergeCell ref="D14:H14"/>
    <mergeCell ref="M5:M6"/>
    <mergeCell ref="D10:H10"/>
    <mergeCell ref="B5:B6"/>
    <mergeCell ref="F5:F6"/>
    <mergeCell ref="J2:M2"/>
    <mergeCell ref="D21:H21"/>
    <mergeCell ref="D18:H18"/>
    <mergeCell ref="D19:H19"/>
    <mergeCell ref="D25:H25"/>
    <mergeCell ref="D16:H16"/>
    <mergeCell ref="D17:H17"/>
    <mergeCell ref="I5:I6"/>
    <mergeCell ref="C3:H4"/>
    <mergeCell ref="K6:L6"/>
  </mergeCells>
  <printOptions/>
  <pageMargins left="0" right="0" top="0" bottom="0" header="0" footer="0"/>
  <pageSetup fitToHeight="1" fitToWidth="1" horizontalDpi="300" verticalDpi="300" orientation="portrait" paperSize="12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UserWB</cp:lastModifiedBy>
  <cp:lastPrinted>2023-03-27T00:16:46Z</cp:lastPrinted>
  <dcterms:created xsi:type="dcterms:W3CDTF">1996-10-31T19:02:28Z</dcterms:created>
  <dcterms:modified xsi:type="dcterms:W3CDTF">2024-01-30T00:47:22Z</dcterms:modified>
  <cp:category/>
  <cp:version/>
  <cp:contentType/>
  <cp:contentStatus/>
</cp:coreProperties>
</file>